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OM" sheetId="2" state="visible" r:id="rId2"/>
    <sheet xmlns:r="http://schemas.openxmlformats.org/officeDocument/2006/relationships" name="NRE" sheetId="3" state="visible" r:id="rId3"/>
    <sheet xmlns:r="http://schemas.openxmlformats.org/officeDocument/2006/relationships" name="Landed cost" sheetId="4" state="visible" r:id="rId4"/>
  </sheets>
  <definedNames/>
  <calcPr calcId="124519" fullCalcOnLoad="1"/>
</workbook>
</file>

<file path=xl/styles.xml><?xml version="1.0" encoding="utf-8"?>
<styleSheet xmlns="http://schemas.openxmlformats.org/spreadsheetml/2006/main">
  <numFmts count="1">
    <numFmt numFmtId="164" formatCode="#,##0.00;-#,##0.00;&quot;–&quot;"/>
  </numFmts>
  <fonts count="11">
    <font>
      <name val="Calibri"/>
      <family val="2"/>
      <color theme="1"/>
      <sz val="11"/>
      <scheme val="minor"/>
    </font>
    <font>
      <name val="Calibri"/>
      <b val="1"/>
      <color rgb="00FFFFFF"/>
      <sz val="16"/>
    </font>
    <font>
      <name val="Calibri"/>
      <color rgb="00EB7A23"/>
      <sz val="10"/>
    </font>
    <font>
      <name val="Calibri"/>
      <b val="1"/>
      <color rgb="00EB7A23"/>
      <sz val="11"/>
    </font>
    <font>
      <name val="Calibri"/>
      <color rgb="00101114"/>
      <sz val="10"/>
    </font>
    <font>
      <name val="Calibri"/>
      <b val="1"/>
      <color rgb="00101114"/>
      <sz val="10"/>
    </font>
    <font>
      <name val="Calibri"/>
      <i val="1"/>
      <color rgb="005A5A5E"/>
      <sz val="10"/>
    </font>
    <font>
      <name val="Calibri"/>
      <b val="1"/>
      <color rgb="00FFFFFF"/>
      <sz val="10"/>
    </font>
    <font>
      <name val="Calibri"/>
      <b val="1"/>
      <color rgb="00FFFFFF"/>
      <sz val="11"/>
    </font>
    <font>
      <name val="Calibri"/>
      <color rgb="008A8680"/>
      <sz val="9"/>
    </font>
    <font>
      <name val="Calibri"/>
      <b val="1"/>
      <color rgb="00101114"/>
      <sz val="11"/>
    </font>
  </fonts>
  <fills count="6">
    <fill>
      <patternFill/>
    </fill>
    <fill>
      <patternFill patternType="gray125"/>
    </fill>
    <fill>
      <patternFill patternType="solid">
        <fgColor rgb="00101114"/>
        <bgColor rgb="00101114"/>
      </patternFill>
    </fill>
    <fill>
      <patternFill patternType="solid">
        <fgColor rgb="00EB7A23"/>
        <bgColor rgb="00EB7A23"/>
      </patternFill>
    </fill>
    <fill>
      <patternFill patternType="solid">
        <fgColor rgb="00F0EDE8"/>
        <bgColor rgb="00F0EDE8"/>
      </patternFill>
    </fill>
    <fill>
      <patternFill patternType="solid">
        <fgColor rgb="00FFF4EB"/>
        <bgColor rgb="00FFF4EB"/>
      </patternFill>
    </fill>
  </fills>
  <borders count="3">
    <border>
      <left/>
      <right/>
      <top/>
      <bottom/>
      <diagonal/>
    </border>
    <border>
      <left style="thin">
        <color rgb="00E2DED8"/>
      </left>
      <right style="thin">
        <color rgb="00E2DED8"/>
      </right>
      <top style="thin">
        <color rgb="00E2DED8"/>
      </top>
      <bottom style="thin">
        <color rgb="00E2DED8"/>
      </bottom>
    </border>
    <border>
      <top style="thin">
        <color rgb="00EB7A23"/>
      </top>
      <bottom style="thin">
        <color rgb="00EB7A23"/>
      </bottom>
    </border>
  </borders>
  <cellStyleXfs count="1">
    <xf numFmtId="0" fontId="0" fillId="0" borderId="0"/>
  </cellStyleXfs>
  <cellXfs count="32">
    <xf numFmtId="0" fontId="0" fillId="0" borderId="0" pivotButton="0" quotePrefix="0" xfId="0"/>
    <xf numFmtId="0" fontId="1" fillId="2" borderId="0" pivotButton="0" quotePrefix="0" xfId="0"/>
    <xf numFmtId="0" fontId="0" fillId="2" borderId="0" pivotButton="0" quotePrefix="0" xfId="0"/>
    <xf numFmtId="0" fontId="2" fillId="2" borderId="0" pivotButton="0" quotePrefix="0" xfId="0"/>
    <xf numFmtId="0" fontId="3" fillId="0" borderId="0" pivotButton="0" quotePrefix="0" xfId="0"/>
    <xf numFmtId="0" fontId="4" fillId="0" borderId="0" pivotButton="0" quotePrefix="0" xfId="0"/>
    <xf numFmtId="0" fontId="5" fillId="0" borderId="0" pivotButton="0" quotePrefix="0" xfId="0"/>
    <xf numFmtId="0" fontId="0" fillId="0" borderId="1" pivotButton="0" quotePrefix="0" xfId="0"/>
    <xf numFmtId="0" fontId="6" fillId="0" borderId="0" pivotButton="0" quotePrefix="0" xfId="0"/>
    <xf numFmtId="0" fontId="7" fillId="3" borderId="1" applyAlignment="1" pivotButton="0" quotePrefix="0" xfId="0">
      <alignment horizontal="center" vertical="center" wrapText="1"/>
    </xf>
    <xf numFmtId="0" fontId="8" fillId="2" borderId="0" pivotButton="0" quotePrefix="0" xfId="0"/>
    <xf numFmtId="0" fontId="9" fillId="4" borderId="1" pivotButton="0" quotePrefix="0" xfId="0"/>
    <xf numFmtId="0" fontId="6" fillId="4" borderId="1" pivotButton="0" quotePrefix="0" xfId="0"/>
    <xf numFmtId="164" fontId="6" fillId="4" borderId="1" pivotButton="0" quotePrefix="0" xfId="0"/>
    <xf numFmtId="164" fontId="6" fillId="5" borderId="1" pivotButton="0" quotePrefix="0" xfId="0"/>
    <xf numFmtId="0" fontId="9" fillId="0" borderId="1" pivotButton="0" quotePrefix="0" xfId="0"/>
    <xf numFmtId="0" fontId="4" fillId="0" borderId="1" pivotButton="0" quotePrefix="0" xfId="0"/>
    <xf numFmtId="164" fontId="4" fillId="0" borderId="1" pivotButton="0" quotePrefix="0" xfId="0"/>
    <xf numFmtId="164" fontId="4" fillId="5" borderId="1" pivotButton="0" quotePrefix="0" xfId="0"/>
    <xf numFmtId="0" fontId="0" fillId="5" borderId="2" pivotButton="0" quotePrefix="0" xfId="0"/>
    <xf numFmtId="0" fontId="5" fillId="5" borderId="2" pivotButton="0" quotePrefix="0" xfId="0"/>
    <xf numFmtId="164" fontId="5" fillId="5" borderId="2" pivotButton="0" quotePrefix="0" xfId="0"/>
    <xf numFmtId="0" fontId="0" fillId="3" borderId="0" pivotButton="0" quotePrefix="0" xfId="0"/>
    <xf numFmtId="0" fontId="8" fillId="3" borderId="0" pivotButton="0" quotePrefix="0" xfId="0"/>
    <xf numFmtId="164" fontId="8" fillId="3" borderId="0" pivotButton="0" quotePrefix="0" xfId="0"/>
    <xf numFmtId="0" fontId="0" fillId="5" borderId="0" pivotButton="0" quotePrefix="0" xfId="0"/>
    <xf numFmtId="0" fontId="5" fillId="5" borderId="0" pivotButton="0" quotePrefix="0" xfId="0"/>
    <xf numFmtId="164" fontId="5" fillId="5" borderId="0" pivotButton="0" quotePrefix="0" xfId="0"/>
    <xf numFmtId="0" fontId="5" fillId="0" borderId="1" pivotButton="0" quotePrefix="0" xfId="0"/>
    <xf numFmtId="164" fontId="5" fillId="5" borderId="1" pivotButton="0" quotePrefix="0" xfId="0"/>
    <xf numFmtId="0" fontId="10" fillId="5" borderId="1" pivotButton="0" quotePrefix="0" xfId="0"/>
    <xf numFmtId="0" fontId="5" fillId="5"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150" customWidth="1" min="1" max="1"/>
  </cols>
  <sheetData>
    <row r="1" ht="26" customHeight="1">
      <c r="A1" s="1" t="inlineStr">
        <is>
          <t>BRAHMWORKS  ·  BOM Cost Estimator</t>
        </is>
      </c>
      <c r="B1" s="2" t="n"/>
      <c r="C1" s="2" t="n"/>
      <c r="D1" s="2" t="n"/>
      <c r="E1" s="2" t="n"/>
      <c r="F1" s="2" t="n"/>
    </row>
    <row r="2">
      <c r="A2" s="3" t="inlineStr">
        <is>
          <t>Companion to brahmworks-bom-cost-estimator.pdf  ·  brahmworks.com/resources</t>
        </is>
      </c>
      <c r="B2" s="2" t="n"/>
      <c r="C2" s="2" t="n"/>
      <c r="D2" s="2" t="n"/>
      <c r="E2" s="2" t="n"/>
      <c r="F2" s="2" t="n"/>
    </row>
    <row r="4">
      <c r="A4" s="4" t="inlineStr">
        <is>
          <t>How to use</t>
        </is>
      </c>
    </row>
    <row r="5">
      <c r="A5" s="5" t="inlineStr">
        <is>
          <t>1. BOM sheet: one line per part, in three sections — mechanical, electronics, packaging / assembly / test.</t>
        </is>
      </c>
    </row>
    <row r="6">
      <c r="A6" s="5" t="inlineStr">
        <is>
          <t>2. Enter qty per unit and unit cost at 100, 1k, and 10k units. Extended costs and subtotals calculate automatically.</t>
        </is>
      </c>
    </row>
    <row r="7">
      <c r="A7" s="5" t="inlineStr">
        <is>
          <t>3. NRE sheet: one-time costs (tools, fixtures, stencils, certification testing, engineering). The total feeds the landed-cost sheet.</t>
        </is>
      </c>
    </row>
    <row r="8">
      <c r="A8" s="5" t="inlineStr">
        <is>
          <t>4. Landed cost sheet: enter your own adders per unit (freight, duty, GST / taxes, handling, yield, warranty) and the NRE amortisation volume.</t>
        </is>
      </c>
    </row>
    <row r="9">
      <c r="A9" s="5" t="inlineStr">
        <is>
          <t>5. Rows marked 'EXAMPLE – replace' show how a line is written. Overwrite or delete them — they contain no prices.</t>
        </is>
      </c>
    </row>
    <row r="10">
      <c r="A10" s="5" t="inlineStr"/>
    </row>
    <row r="11">
      <c r="A11" s="4" t="inlineStr">
        <is>
          <t>Rules of thumb for clean numbers</t>
        </is>
      </c>
    </row>
    <row r="12">
      <c r="A12" s="5" t="inlineStr">
        <is>
          <t>Enter plain numbers in one currency (set it on the Landed cost sheet). Leave a cell blank when there is no quote yet.</t>
        </is>
      </c>
    </row>
    <row r="13">
      <c r="A13" s="5" t="inlineStr">
        <is>
          <t>No rates, prices, or quantities are prefilled. Confirm freight, duty, and tax treatment with your forwarder and accountant.</t>
        </is>
      </c>
    </row>
    <row r="14">
      <c r="A14" s="5" t="inlineStr">
        <is>
          <t>Orange header rows are labels; light-orange cells are formulas — don't type over them.</t>
        </is>
      </c>
    </row>
    <row r="15">
      <c r="A15" s="5" t="inlineStr"/>
    </row>
    <row r="16">
      <c r="A16" s="5" t="inlineStr">
        <is>
          <t>Talk to us: https://brahmworks.com/contact/   ·   DFM / DFA: https://brahmworks.com/dfm-dfa/   ·   More tools: https://brahmworks.com/resources/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O69"/>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5" customWidth="1" min="1" max="1"/>
    <col width="38" customWidth="1" min="2" max="2"/>
    <col width="30" customWidth="1" min="3" max="3"/>
    <col width="18" customWidth="1" min="4" max="4"/>
    <col width="10" customWidth="1" min="5" max="5"/>
    <col width="9" customWidth="1" min="6" max="6"/>
    <col width="12" customWidth="1" min="7" max="7"/>
    <col width="12" customWidth="1" min="8" max="8"/>
    <col width="12" customWidth="1" min="9" max="9"/>
    <col width="13" customWidth="1" min="10" max="10"/>
    <col width="13" customWidth="1" min="11" max="11"/>
    <col width="13" customWidth="1" min="12" max="12"/>
    <col width="9" customWidth="1" min="13" max="13"/>
    <col width="11" customWidth="1" min="14" max="14"/>
    <col width="30" customWidth="1" min="15" max="15"/>
  </cols>
  <sheetData>
    <row r="1" ht="26" customHeight="1">
      <c r="A1" s="1" t="inlineStr">
        <is>
          <t>BRAHMWORKS  ·  BOM Cost Estimator</t>
        </is>
      </c>
      <c r="B1" s="2" t="n"/>
      <c r="C1" s="2" t="n"/>
      <c r="D1" s="2" t="n"/>
      <c r="E1" s="2" t="n"/>
      <c r="F1" s="2" t="n"/>
      <c r="G1" s="2" t="n"/>
      <c r="H1" s="2" t="n"/>
      <c r="I1" s="2" t="n"/>
      <c r="J1" s="2" t="n"/>
      <c r="K1" s="2" t="n"/>
      <c r="L1" s="2" t="n"/>
      <c r="M1" s="2" t="n"/>
      <c r="N1" s="2" t="n"/>
      <c r="O1" s="2" t="n"/>
    </row>
    <row r="2">
      <c r="A2" s="3" t="inlineStr">
        <is>
          <t>Enter plain numbers. Light-orange cells are formulas.</t>
        </is>
      </c>
      <c r="B2" s="2" t="n"/>
      <c r="C2" s="2" t="n"/>
      <c r="D2" s="2" t="n"/>
      <c r="E2" s="2" t="n"/>
      <c r="F2" s="2" t="n"/>
      <c r="G2" s="2" t="n"/>
      <c r="H2" s="2" t="n"/>
      <c r="I2" s="2" t="n"/>
      <c r="J2" s="2" t="n"/>
      <c r="K2" s="2" t="n"/>
      <c r="L2" s="2" t="n"/>
      <c r="M2" s="2" t="n"/>
      <c r="N2" s="2" t="n"/>
      <c r="O2" s="2" t="n"/>
    </row>
    <row r="4">
      <c r="A4" s="6" t="inlineStr">
        <is>
          <t>Product / project</t>
        </is>
      </c>
      <c r="C4" s="7" t="n"/>
    </row>
    <row r="5">
      <c r="A5" s="6" t="inlineStr">
        <is>
          <t>Currency</t>
        </is>
      </c>
      <c r="C5" s="7" t="n"/>
      <c r="D5" s="8" t="inlineStr">
        <is>
          <t>(set the currency once here; the Landed cost sheet repeats it)</t>
        </is>
      </c>
    </row>
    <row r="6">
      <c r="A6" s="6" t="inlineStr">
        <is>
          <t>Date / revision</t>
        </is>
      </c>
      <c r="C6" s="7" t="n"/>
    </row>
    <row r="8" ht="30" customHeight="1">
      <c r="A8" s="9" t="inlineStr">
        <is>
          <t>#</t>
        </is>
      </c>
      <c r="B8" s="9" t="inlineStr">
        <is>
          <t>Part / description</t>
        </is>
      </c>
      <c r="C8" s="9" t="inlineStr">
        <is>
          <t>Function</t>
        </is>
      </c>
      <c r="D8" s="9" t="inlineStr">
        <is>
          <t>Supplier</t>
        </is>
      </c>
      <c r="E8" s="9" t="inlineStr">
        <is>
          <t>Make / buy</t>
        </is>
      </c>
      <c r="F8" s="9" t="inlineStr">
        <is>
          <t>Qty / unit</t>
        </is>
      </c>
      <c r="G8" s="9" t="inlineStr">
        <is>
          <t>Unit cost @ 100</t>
        </is>
      </c>
      <c r="H8" s="9" t="inlineStr">
        <is>
          <t>Unit cost @ 1k</t>
        </is>
      </c>
      <c r="I8" s="9" t="inlineStr">
        <is>
          <t>Unit cost @ 10k</t>
        </is>
      </c>
      <c r="J8" s="9" t="inlineStr">
        <is>
          <t>Ext. cost @ 100</t>
        </is>
      </c>
      <c r="K8" s="9" t="inlineStr">
        <is>
          <t>Ext. cost @ 1k</t>
        </is>
      </c>
      <c r="L8" s="9" t="inlineStr">
        <is>
          <t>Ext. cost @ 10k</t>
        </is>
      </c>
      <c r="M8" s="9" t="inlineStr">
        <is>
          <t>MOQ</t>
        </is>
      </c>
      <c r="N8" s="9" t="inlineStr">
        <is>
          <t>Lead time</t>
        </is>
      </c>
      <c r="O8" s="9" t="inlineStr">
        <is>
          <t>Notes</t>
        </is>
      </c>
    </row>
    <row r="9">
      <c r="A9" s="10" t="inlineStr">
        <is>
          <t>MECHANICAL PARTS</t>
        </is>
      </c>
      <c r="B9" s="2" t="n"/>
      <c r="C9" s="2" t="n"/>
      <c r="D9" s="2" t="n"/>
      <c r="E9" s="2" t="n"/>
      <c r="F9" s="2" t="n"/>
      <c r="G9" s="2" t="n"/>
      <c r="H9" s="2" t="n"/>
      <c r="I9" s="2" t="n"/>
      <c r="J9" s="2" t="n"/>
      <c r="K9" s="2" t="n"/>
      <c r="L9" s="2" t="n"/>
      <c r="M9" s="2" t="n"/>
      <c r="N9" s="2" t="n"/>
      <c r="O9" s="2" t="n"/>
    </row>
    <row r="10">
      <c r="A10" s="11" t="n">
        <v>1</v>
      </c>
      <c r="B10" s="12" t="inlineStr">
        <is>
          <t>EXAMPLE – replace: enclosure top housing</t>
        </is>
      </c>
      <c r="C10" s="12" t="inlineStr">
        <is>
          <t>Protects electronics; user-facing surface</t>
        </is>
      </c>
      <c r="D10" s="12" t="n"/>
      <c r="E10" s="12" t="inlineStr">
        <is>
          <t>Buy</t>
        </is>
      </c>
      <c r="F10" s="12" t="n"/>
      <c r="G10" s="13" t="n"/>
      <c r="H10" s="13" t="n"/>
      <c r="I10" s="13" t="n"/>
      <c r="J10" s="14">
        <f>IF(AND(ISNUMBER($F10),ISNUMBER(G10)),$F10*G10,"")</f>
        <v/>
      </c>
      <c r="K10" s="14">
        <f>IF(AND(ISNUMBER($F10),ISNUMBER(H10)),$F10*H10,"")</f>
        <v/>
      </c>
      <c r="L10" s="14">
        <f>IF(AND(ISNUMBER($F10),ISNUMBER(I10)),$F10*I10,"")</f>
        <v/>
      </c>
      <c r="M10" s="12" t="n"/>
      <c r="N10" s="12" t="n"/>
      <c r="O10" s="12" t="n"/>
    </row>
    <row r="11">
      <c r="A11" s="11" t="n">
        <v>2</v>
      </c>
      <c r="B11" s="12" t="inlineStr">
        <is>
          <t>EXAMPLE – replace: mounting bracket</t>
        </is>
      </c>
      <c r="C11" s="12" t="inlineStr">
        <is>
          <t>Holds the main PCB</t>
        </is>
      </c>
      <c r="D11" s="12" t="n"/>
      <c r="E11" s="12" t="inlineStr">
        <is>
          <t>Make</t>
        </is>
      </c>
      <c r="F11" s="12" t="n"/>
      <c r="G11" s="13" t="n"/>
      <c r="H11" s="13" t="n"/>
      <c r="I11" s="13" t="n"/>
      <c r="J11" s="14">
        <f>IF(AND(ISNUMBER($F11),ISNUMBER(G11)),$F11*G11,"")</f>
        <v/>
      </c>
      <c r="K11" s="14">
        <f>IF(AND(ISNUMBER($F11),ISNUMBER(H11)),$F11*H11,"")</f>
        <v/>
      </c>
      <c r="L11" s="14">
        <f>IF(AND(ISNUMBER($F11),ISNUMBER(I11)),$F11*I11,"")</f>
        <v/>
      </c>
      <c r="M11" s="12" t="n"/>
      <c r="N11" s="12" t="n"/>
      <c r="O11" s="12" t="n"/>
    </row>
    <row r="12">
      <c r="A12" s="15" t="n">
        <v>3</v>
      </c>
      <c r="B12" s="16" t="n"/>
      <c r="C12" s="16" t="n"/>
      <c r="D12" s="16" t="n"/>
      <c r="E12" s="16" t="n"/>
      <c r="F12" s="16" t="n"/>
      <c r="G12" s="17" t="n"/>
      <c r="H12" s="17" t="n"/>
      <c r="I12" s="17" t="n"/>
      <c r="J12" s="18">
        <f>IF(AND(ISNUMBER($F12),ISNUMBER(G12)),$F12*G12,"")</f>
        <v/>
      </c>
      <c r="K12" s="18">
        <f>IF(AND(ISNUMBER($F12),ISNUMBER(H12)),$F12*H12,"")</f>
        <v/>
      </c>
      <c r="L12" s="18">
        <f>IF(AND(ISNUMBER($F12),ISNUMBER(I12)),$F12*I12,"")</f>
        <v/>
      </c>
      <c r="M12" s="16" t="n"/>
      <c r="N12" s="16" t="n"/>
      <c r="O12" s="16" t="n"/>
    </row>
    <row r="13">
      <c r="A13" s="15" t="n">
        <v>4</v>
      </c>
      <c r="B13" s="16" t="n"/>
      <c r="C13" s="16" t="n"/>
      <c r="D13" s="16" t="n"/>
      <c r="E13" s="16" t="n"/>
      <c r="F13" s="16" t="n"/>
      <c r="G13" s="17" t="n"/>
      <c r="H13" s="17" t="n"/>
      <c r="I13" s="17" t="n"/>
      <c r="J13" s="18">
        <f>IF(AND(ISNUMBER($F13),ISNUMBER(G13)),$F13*G13,"")</f>
        <v/>
      </c>
      <c r="K13" s="18">
        <f>IF(AND(ISNUMBER($F13),ISNUMBER(H13)),$F13*H13,"")</f>
        <v/>
      </c>
      <c r="L13" s="18">
        <f>IF(AND(ISNUMBER($F13),ISNUMBER(I13)),$F13*I13,"")</f>
        <v/>
      </c>
      <c r="M13" s="16" t="n"/>
      <c r="N13" s="16" t="n"/>
      <c r="O13" s="16" t="n"/>
    </row>
    <row r="14">
      <c r="A14" s="15" t="n">
        <v>5</v>
      </c>
      <c r="B14" s="16" t="n"/>
      <c r="C14" s="16" t="n"/>
      <c r="D14" s="16" t="n"/>
      <c r="E14" s="16" t="n"/>
      <c r="F14" s="16" t="n"/>
      <c r="G14" s="17" t="n"/>
      <c r="H14" s="17" t="n"/>
      <c r="I14" s="17" t="n"/>
      <c r="J14" s="18">
        <f>IF(AND(ISNUMBER($F14),ISNUMBER(G14)),$F14*G14,"")</f>
        <v/>
      </c>
      <c r="K14" s="18">
        <f>IF(AND(ISNUMBER($F14),ISNUMBER(H14)),$F14*H14,"")</f>
        <v/>
      </c>
      <c r="L14" s="18">
        <f>IF(AND(ISNUMBER($F14),ISNUMBER(I14)),$F14*I14,"")</f>
        <v/>
      </c>
      <c r="M14" s="16" t="n"/>
      <c r="N14" s="16" t="n"/>
      <c r="O14" s="16" t="n"/>
    </row>
    <row r="15">
      <c r="A15" s="15" t="n">
        <v>6</v>
      </c>
      <c r="B15" s="16" t="n"/>
      <c r="C15" s="16" t="n"/>
      <c r="D15" s="16" t="n"/>
      <c r="E15" s="16" t="n"/>
      <c r="F15" s="16" t="n"/>
      <c r="G15" s="17" t="n"/>
      <c r="H15" s="17" t="n"/>
      <c r="I15" s="17" t="n"/>
      <c r="J15" s="18">
        <f>IF(AND(ISNUMBER($F15),ISNUMBER(G15)),$F15*G15,"")</f>
        <v/>
      </c>
      <c r="K15" s="18">
        <f>IF(AND(ISNUMBER($F15),ISNUMBER(H15)),$F15*H15,"")</f>
        <v/>
      </c>
      <c r="L15" s="18">
        <f>IF(AND(ISNUMBER($F15),ISNUMBER(I15)),$F15*I15,"")</f>
        <v/>
      </c>
      <c r="M15" s="16" t="n"/>
      <c r="N15" s="16" t="n"/>
      <c r="O15" s="16" t="n"/>
    </row>
    <row r="16">
      <c r="A16" s="15" t="n">
        <v>7</v>
      </c>
      <c r="B16" s="16" t="n"/>
      <c r="C16" s="16" t="n"/>
      <c r="D16" s="16" t="n"/>
      <c r="E16" s="16" t="n"/>
      <c r="F16" s="16" t="n"/>
      <c r="G16" s="17" t="n"/>
      <c r="H16" s="17" t="n"/>
      <c r="I16" s="17" t="n"/>
      <c r="J16" s="18">
        <f>IF(AND(ISNUMBER($F16),ISNUMBER(G16)),$F16*G16,"")</f>
        <v/>
      </c>
      <c r="K16" s="18">
        <f>IF(AND(ISNUMBER($F16),ISNUMBER(H16)),$F16*H16,"")</f>
        <v/>
      </c>
      <c r="L16" s="18">
        <f>IF(AND(ISNUMBER($F16),ISNUMBER(I16)),$F16*I16,"")</f>
        <v/>
      </c>
      <c r="M16" s="16" t="n"/>
      <c r="N16" s="16" t="n"/>
      <c r="O16" s="16" t="n"/>
    </row>
    <row r="17">
      <c r="A17" s="15" t="n">
        <v>8</v>
      </c>
      <c r="B17" s="16" t="n"/>
      <c r="C17" s="16" t="n"/>
      <c r="D17" s="16" t="n"/>
      <c r="E17" s="16" t="n"/>
      <c r="F17" s="16" t="n"/>
      <c r="G17" s="17" t="n"/>
      <c r="H17" s="17" t="n"/>
      <c r="I17" s="17" t="n"/>
      <c r="J17" s="18">
        <f>IF(AND(ISNUMBER($F17),ISNUMBER(G17)),$F17*G17,"")</f>
        <v/>
      </c>
      <c r="K17" s="18">
        <f>IF(AND(ISNUMBER($F17),ISNUMBER(H17)),$F17*H17,"")</f>
        <v/>
      </c>
      <c r="L17" s="18">
        <f>IF(AND(ISNUMBER($F17),ISNUMBER(I17)),$F17*I17,"")</f>
        <v/>
      </c>
      <c r="M17" s="16" t="n"/>
      <c r="N17" s="16" t="n"/>
      <c r="O17" s="16" t="n"/>
    </row>
    <row r="18">
      <c r="A18" s="15" t="n">
        <v>9</v>
      </c>
      <c r="B18" s="16" t="n"/>
      <c r="C18" s="16" t="n"/>
      <c r="D18" s="16" t="n"/>
      <c r="E18" s="16" t="n"/>
      <c r="F18" s="16" t="n"/>
      <c r="G18" s="17" t="n"/>
      <c r="H18" s="17" t="n"/>
      <c r="I18" s="17" t="n"/>
      <c r="J18" s="18">
        <f>IF(AND(ISNUMBER($F18),ISNUMBER(G18)),$F18*G18,"")</f>
        <v/>
      </c>
      <c r="K18" s="18">
        <f>IF(AND(ISNUMBER($F18),ISNUMBER(H18)),$F18*H18,"")</f>
        <v/>
      </c>
      <c r="L18" s="18">
        <f>IF(AND(ISNUMBER($F18),ISNUMBER(I18)),$F18*I18,"")</f>
        <v/>
      </c>
      <c r="M18" s="16" t="n"/>
      <c r="N18" s="16" t="n"/>
      <c r="O18" s="16" t="n"/>
    </row>
    <row r="19">
      <c r="A19" s="15" t="n">
        <v>10</v>
      </c>
      <c r="B19" s="16" t="n"/>
      <c r="C19" s="16" t="n"/>
      <c r="D19" s="16" t="n"/>
      <c r="E19" s="16" t="n"/>
      <c r="F19" s="16" t="n"/>
      <c r="G19" s="17" t="n"/>
      <c r="H19" s="17" t="n"/>
      <c r="I19" s="17" t="n"/>
      <c r="J19" s="18">
        <f>IF(AND(ISNUMBER($F19),ISNUMBER(G19)),$F19*G19,"")</f>
        <v/>
      </c>
      <c r="K19" s="18">
        <f>IF(AND(ISNUMBER($F19),ISNUMBER(H19)),$F19*H19,"")</f>
        <v/>
      </c>
      <c r="L19" s="18">
        <f>IF(AND(ISNUMBER($F19),ISNUMBER(I19)),$F19*I19,"")</f>
        <v/>
      </c>
      <c r="M19" s="16" t="n"/>
      <c r="N19" s="16" t="n"/>
      <c r="O19" s="16" t="n"/>
    </row>
    <row r="20">
      <c r="A20" s="15" t="n">
        <v>11</v>
      </c>
      <c r="B20" s="16" t="n"/>
      <c r="C20" s="16" t="n"/>
      <c r="D20" s="16" t="n"/>
      <c r="E20" s="16" t="n"/>
      <c r="F20" s="16" t="n"/>
      <c r="G20" s="17" t="n"/>
      <c r="H20" s="17" t="n"/>
      <c r="I20" s="17" t="n"/>
      <c r="J20" s="18">
        <f>IF(AND(ISNUMBER($F20),ISNUMBER(G20)),$F20*G20,"")</f>
        <v/>
      </c>
      <c r="K20" s="18">
        <f>IF(AND(ISNUMBER($F20),ISNUMBER(H20)),$F20*H20,"")</f>
        <v/>
      </c>
      <c r="L20" s="18">
        <f>IF(AND(ISNUMBER($F20),ISNUMBER(I20)),$F20*I20,"")</f>
        <v/>
      </c>
      <c r="M20" s="16" t="n"/>
      <c r="N20" s="16" t="n"/>
      <c r="O20" s="16" t="n"/>
    </row>
    <row r="21">
      <c r="A21" s="15" t="n">
        <v>12</v>
      </c>
      <c r="B21" s="16" t="n"/>
      <c r="C21" s="16" t="n"/>
      <c r="D21" s="16" t="n"/>
      <c r="E21" s="16" t="n"/>
      <c r="F21" s="16" t="n"/>
      <c r="G21" s="17" t="n"/>
      <c r="H21" s="17" t="n"/>
      <c r="I21" s="17" t="n"/>
      <c r="J21" s="18">
        <f>IF(AND(ISNUMBER($F21),ISNUMBER(G21)),$F21*G21,"")</f>
        <v/>
      </c>
      <c r="K21" s="18">
        <f>IF(AND(ISNUMBER($F21),ISNUMBER(H21)),$F21*H21,"")</f>
        <v/>
      </c>
      <c r="L21" s="18">
        <f>IF(AND(ISNUMBER($F21),ISNUMBER(I21)),$F21*I21,"")</f>
        <v/>
      </c>
      <c r="M21" s="16" t="n"/>
      <c r="N21" s="16" t="n"/>
      <c r="O21" s="16" t="n"/>
    </row>
    <row r="22">
      <c r="A22" s="15" t="n">
        <v>13</v>
      </c>
      <c r="B22" s="16" t="n"/>
      <c r="C22" s="16" t="n"/>
      <c r="D22" s="16" t="n"/>
      <c r="E22" s="16" t="n"/>
      <c r="F22" s="16" t="n"/>
      <c r="G22" s="17" t="n"/>
      <c r="H22" s="17" t="n"/>
      <c r="I22" s="17" t="n"/>
      <c r="J22" s="18">
        <f>IF(AND(ISNUMBER($F22),ISNUMBER(G22)),$F22*G22,"")</f>
        <v/>
      </c>
      <c r="K22" s="18">
        <f>IF(AND(ISNUMBER($F22),ISNUMBER(H22)),$F22*H22,"")</f>
        <v/>
      </c>
      <c r="L22" s="18">
        <f>IF(AND(ISNUMBER($F22),ISNUMBER(I22)),$F22*I22,"")</f>
        <v/>
      </c>
      <c r="M22" s="16" t="n"/>
      <c r="N22" s="16" t="n"/>
      <c r="O22" s="16" t="n"/>
    </row>
    <row r="23">
      <c r="A23" s="15" t="n">
        <v>14</v>
      </c>
      <c r="B23" s="16" t="n"/>
      <c r="C23" s="16" t="n"/>
      <c r="D23" s="16" t="n"/>
      <c r="E23" s="16" t="n"/>
      <c r="F23" s="16" t="n"/>
      <c r="G23" s="17" t="n"/>
      <c r="H23" s="17" t="n"/>
      <c r="I23" s="17" t="n"/>
      <c r="J23" s="18">
        <f>IF(AND(ISNUMBER($F23),ISNUMBER(G23)),$F23*G23,"")</f>
        <v/>
      </c>
      <c r="K23" s="18">
        <f>IF(AND(ISNUMBER($F23),ISNUMBER(H23)),$F23*H23,"")</f>
        <v/>
      </c>
      <c r="L23" s="18">
        <f>IF(AND(ISNUMBER($F23),ISNUMBER(I23)),$F23*I23,"")</f>
        <v/>
      </c>
      <c r="M23" s="16" t="n"/>
      <c r="N23" s="16" t="n"/>
      <c r="O23" s="16" t="n"/>
    </row>
    <row r="24">
      <c r="A24" s="15" t="n">
        <v>15</v>
      </c>
      <c r="B24" s="16" t="n"/>
      <c r="C24" s="16" t="n"/>
      <c r="D24" s="16" t="n"/>
      <c r="E24" s="16" t="n"/>
      <c r="F24" s="16" t="n"/>
      <c r="G24" s="17" t="n"/>
      <c r="H24" s="17" t="n"/>
      <c r="I24" s="17" t="n"/>
      <c r="J24" s="18">
        <f>IF(AND(ISNUMBER($F24),ISNUMBER(G24)),$F24*G24,"")</f>
        <v/>
      </c>
      <c r="K24" s="18">
        <f>IF(AND(ISNUMBER($F24),ISNUMBER(H24)),$F24*H24,"")</f>
        <v/>
      </c>
      <c r="L24" s="18">
        <f>IF(AND(ISNUMBER($F24),ISNUMBER(I24)),$F24*I24,"")</f>
        <v/>
      </c>
      <c r="M24" s="16" t="n"/>
      <c r="N24" s="16" t="n"/>
      <c r="O24" s="16" t="n"/>
    </row>
    <row r="25">
      <c r="A25" s="15" t="n">
        <v>16</v>
      </c>
      <c r="B25" s="16" t="n"/>
      <c r="C25" s="16" t="n"/>
      <c r="D25" s="16" t="n"/>
      <c r="E25" s="16" t="n"/>
      <c r="F25" s="16" t="n"/>
      <c r="G25" s="17" t="n"/>
      <c r="H25" s="17" t="n"/>
      <c r="I25" s="17" t="n"/>
      <c r="J25" s="18">
        <f>IF(AND(ISNUMBER($F25),ISNUMBER(G25)),$F25*G25,"")</f>
        <v/>
      </c>
      <c r="K25" s="18">
        <f>IF(AND(ISNUMBER($F25),ISNUMBER(H25)),$F25*H25,"")</f>
        <v/>
      </c>
      <c r="L25" s="18">
        <f>IF(AND(ISNUMBER($F25),ISNUMBER(I25)),$F25*I25,"")</f>
        <v/>
      </c>
      <c r="M25" s="16" t="n"/>
      <c r="N25" s="16" t="n"/>
      <c r="O25" s="16" t="n"/>
    </row>
    <row r="26">
      <c r="A26" s="15" t="n">
        <v>17</v>
      </c>
      <c r="B26" s="16" t="n"/>
      <c r="C26" s="16" t="n"/>
      <c r="D26" s="16" t="n"/>
      <c r="E26" s="16" t="n"/>
      <c r="F26" s="16" t="n"/>
      <c r="G26" s="17" t="n"/>
      <c r="H26" s="17" t="n"/>
      <c r="I26" s="17" t="n"/>
      <c r="J26" s="18">
        <f>IF(AND(ISNUMBER($F26),ISNUMBER(G26)),$F26*G26,"")</f>
        <v/>
      </c>
      <c r="K26" s="18">
        <f>IF(AND(ISNUMBER($F26),ISNUMBER(H26)),$F26*H26,"")</f>
        <v/>
      </c>
      <c r="L26" s="18">
        <f>IF(AND(ISNUMBER($F26),ISNUMBER(I26)),$F26*I26,"")</f>
        <v/>
      </c>
      <c r="M26" s="16" t="n"/>
      <c r="N26" s="16" t="n"/>
      <c r="O26" s="16" t="n"/>
    </row>
    <row r="27">
      <c r="A27" s="19" t="n"/>
      <c r="B27" s="20" t="inlineStr">
        <is>
          <t>Mechanical Parts — subtotal per unit</t>
        </is>
      </c>
      <c r="C27" s="19" t="n"/>
      <c r="D27" s="19" t="n"/>
      <c r="E27" s="19" t="n"/>
      <c r="F27" s="19" t="n"/>
      <c r="G27" s="19" t="n"/>
      <c r="H27" s="19" t="n"/>
      <c r="I27" s="19" t="n"/>
      <c r="J27" s="21">
        <f>SUM(J10:J26)</f>
        <v/>
      </c>
      <c r="K27" s="21">
        <f>SUM(K10:K26)</f>
        <v/>
      </c>
      <c r="L27" s="21">
        <f>SUM(L10:L26)</f>
        <v/>
      </c>
      <c r="M27" s="19" t="n"/>
      <c r="N27" s="19" t="n"/>
      <c r="O27" s="19" t="n"/>
    </row>
    <row r="29">
      <c r="A29" s="10" t="inlineStr">
        <is>
          <t>ELECTRONICS</t>
        </is>
      </c>
      <c r="B29" s="2" t="n"/>
      <c r="C29" s="2" t="n"/>
      <c r="D29" s="2" t="n"/>
      <c r="E29" s="2" t="n"/>
      <c r="F29" s="2" t="n"/>
      <c r="G29" s="2" t="n"/>
      <c r="H29" s="2" t="n"/>
      <c r="I29" s="2" t="n"/>
      <c r="J29" s="2" t="n"/>
      <c r="K29" s="2" t="n"/>
      <c r="L29" s="2" t="n"/>
      <c r="M29" s="2" t="n"/>
      <c r="N29" s="2" t="n"/>
      <c r="O29" s="2" t="n"/>
    </row>
    <row r="30">
      <c r="A30" s="11" t="n">
        <v>1</v>
      </c>
      <c r="B30" s="12" t="inlineStr">
        <is>
          <t>EXAMPLE – replace: main PCBA</t>
        </is>
      </c>
      <c r="C30" s="12" t="inlineStr">
        <is>
          <t>Control and power electronics</t>
        </is>
      </c>
      <c r="D30" s="12" t="n"/>
      <c r="E30" s="12" t="inlineStr">
        <is>
          <t>Buy</t>
        </is>
      </c>
      <c r="F30" s="12" t="n"/>
      <c r="G30" s="13" t="n"/>
      <c r="H30" s="13" t="n"/>
      <c r="I30" s="13" t="n"/>
      <c r="J30" s="14">
        <f>IF(AND(ISNUMBER($F30),ISNUMBER(G30)),$F30*G30,"")</f>
        <v/>
      </c>
      <c r="K30" s="14">
        <f>IF(AND(ISNUMBER($F30),ISNUMBER(H30)),$F30*H30,"")</f>
        <v/>
      </c>
      <c r="L30" s="14">
        <f>IF(AND(ISNUMBER($F30),ISNUMBER(I30)),$F30*I30,"")</f>
        <v/>
      </c>
      <c r="M30" s="12" t="n"/>
      <c r="N30" s="12" t="n"/>
      <c r="O30" s="12" t="n"/>
    </row>
    <row r="31">
      <c r="A31" s="11" t="n">
        <v>2</v>
      </c>
      <c r="B31" s="12" t="inlineStr">
        <is>
          <t>EXAMPLE – replace: battery pack</t>
        </is>
      </c>
      <c r="C31" s="12" t="inlineStr">
        <is>
          <t>Portable power</t>
        </is>
      </c>
      <c r="D31" s="12" t="n"/>
      <c r="E31" s="12" t="inlineStr">
        <is>
          <t>Buy</t>
        </is>
      </c>
      <c r="F31" s="12" t="n"/>
      <c r="G31" s="13" t="n"/>
      <c r="H31" s="13" t="n"/>
      <c r="I31" s="13" t="n"/>
      <c r="J31" s="14">
        <f>IF(AND(ISNUMBER($F31),ISNUMBER(G31)),$F31*G31,"")</f>
        <v/>
      </c>
      <c r="K31" s="14">
        <f>IF(AND(ISNUMBER($F31),ISNUMBER(H31)),$F31*H31,"")</f>
        <v/>
      </c>
      <c r="L31" s="14">
        <f>IF(AND(ISNUMBER($F31),ISNUMBER(I31)),$F31*I31,"")</f>
        <v/>
      </c>
      <c r="M31" s="12" t="n"/>
      <c r="N31" s="12" t="n"/>
      <c r="O31" s="12" t="n"/>
    </row>
    <row r="32">
      <c r="A32" s="15" t="n">
        <v>3</v>
      </c>
      <c r="B32" s="16" t="n"/>
      <c r="C32" s="16" t="n"/>
      <c r="D32" s="16" t="n"/>
      <c r="E32" s="16" t="n"/>
      <c r="F32" s="16" t="n"/>
      <c r="G32" s="17" t="n"/>
      <c r="H32" s="17" t="n"/>
      <c r="I32" s="17" t="n"/>
      <c r="J32" s="18">
        <f>IF(AND(ISNUMBER($F32),ISNUMBER(G32)),$F32*G32,"")</f>
        <v/>
      </c>
      <c r="K32" s="18">
        <f>IF(AND(ISNUMBER($F32),ISNUMBER(H32)),$F32*H32,"")</f>
        <v/>
      </c>
      <c r="L32" s="18">
        <f>IF(AND(ISNUMBER($F32),ISNUMBER(I32)),$F32*I32,"")</f>
        <v/>
      </c>
      <c r="M32" s="16" t="n"/>
      <c r="N32" s="16" t="n"/>
      <c r="O32" s="16" t="n"/>
    </row>
    <row r="33">
      <c r="A33" s="15" t="n">
        <v>4</v>
      </c>
      <c r="B33" s="16" t="n"/>
      <c r="C33" s="16" t="n"/>
      <c r="D33" s="16" t="n"/>
      <c r="E33" s="16" t="n"/>
      <c r="F33" s="16" t="n"/>
      <c r="G33" s="17" t="n"/>
      <c r="H33" s="17" t="n"/>
      <c r="I33" s="17" t="n"/>
      <c r="J33" s="18">
        <f>IF(AND(ISNUMBER($F33),ISNUMBER(G33)),$F33*G33,"")</f>
        <v/>
      </c>
      <c r="K33" s="18">
        <f>IF(AND(ISNUMBER($F33),ISNUMBER(H33)),$F33*H33,"")</f>
        <v/>
      </c>
      <c r="L33" s="18">
        <f>IF(AND(ISNUMBER($F33),ISNUMBER(I33)),$F33*I33,"")</f>
        <v/>
      </c>
      <c r="M33" s="16" t="n"/>
      <c r="N33" s="16" t="n"/>
      <c r="O33" s="16" t="n"/>
    </row>
    <row r="34">
      <c r="A34" s="15" t="n">
        <v>5</v>
      </c>
      <c r="B34" s="16" t="n"/>
      <c r="C34" s="16" t="n"/>
      <c r="D34" s="16" t="n"/>
      <c r="E34" s="16" t="n"/>
      <c r="F34" s="16" t="n"/>
      <c r="G34" s="17" t="n"/>
      <c r="H34" s="17" t="n"/>
      <c r="I34" s="17" t="n"/>
      <c r="J34" s="18">
        <f>IF(AND(ISNUMBER($F34),ISNUMBER(G34)),$F34*G34,"")</f>
        <v/>
      </c>
      <c r="K34" s="18">
        <f>IF(AND(ISNUMBER($F34),ISNUMBER(H34)),$F34*H34,"")</f>
        <v/>
      </c>
      <c r="L34" s="18">
        <f>IF(AND(ISNUMBER($F34),ISNUMBER(I34)),$F34*I34,"")</f>
        <v/>
      </c>
      <c r="M34" s="16" t="n"/>
      <c r="N34" s="16" t="n"/>
      <c r="O34" s="16" t="n"/>
    </row>
    <row r="35">
      <c r="A35" s="15" t="n">
        <v>6</v>
      </c>
      <c r="B35" s="16" t="n"/>
      <c r="C35" s="16" t="n"/>
      <c r="D35" s="16" t="n"/>
      <c r="E35" s="16" t="n"/>
      <c r="F35" s="16" t="n"/>
      <c r="G35" s="17" t="n"/>
      <c r="H35" s="17" t="n"/>
      <c r="I35" s="17" t="n"/>
      <c r="J35" s="18">
        <f>IF(AND(ISNUMBER($F35),ISNUMBER(G35)),$F35*G35,"")</f>
        <v/>
      </c>
      <c r="K35" s="18">
        <f>IF(AND(ISNUMBER($F35),ISNUMBER(H35)),$F35*H35,"")</f>
        <v/>
      </c>
      <c r="L35" s="18">
        <f>IF(AND(ISNUMBER($F35),ISNUMBER(I35)),$F35*I35,"")</f>
        <v/>
      </c>
      <c r="M35" s="16" t="n"/>
      <c r="N35" s="16" t="n"/>
      <c r="O35" s="16" t="n"/>
    </row>
    <row r="36">
      <c r="A36" s="15" t="n">
        <v>7</v>
      </c>
      <c r="B36" s="16" t="n"/>
      <c r="C36" s="16" t="n"/>
      <c r="D36" s="16" t="n"/>
      <c r="E36" s="16" t="n"/>
      <c r="F36" s="16" t="n"/>
      <c r="G36" s="17" t="n"/>
      <c r="H36" s="17" t="n"/>
      <c r="I36" s="17" t="n"/>
      <c r="J36" s="18">
        <f>IF(AND(ISNUMBER($F36),ISNUMBER(G36)),$F36*G36,"")</f>
        <v/>
      </c>
      <c r="K36" s="18">
        <f>IF(AND(ISNUMBER($F36),ISNUMBER(H36)),$F36*H36,"")</f>
        <v/>
      </c>
      <c r="L36" s="18">
        <f>IF(AND(ISNUMBER($F36),ISNUMBER(I36)),$F36*I36,"")</f>
        <v/>
      </c>
      <c r="M36" s="16" t="n"/>
      <c r="N36" s="16" t="n"/>
      <c r="O36" s="16" t="n"/>
    </row>
    <row r="37">
      <c r="A37" s="15" t="n">
        <v>8</v>
      </c>
      <c r="B37" s="16" t="n"/>
      <c r="C37" s="16" t="n"/>
      <c r="D37" s="16" t="n"/>
      <c r="E37" s="16" t="n"/>
      <c r="F37" s="16" t="n"/>
      <c r="G37" s="17" t="n"/>
      <c r="H37" s="17" t="n"/>
      <c r="I37" s="17" t="n"/>
      <c r="J37" s="18">
        <f>IF(AND(ISNUMBER($F37),ISNUMBER(G37)),$F37*G37,"")</f>
        <v/>
      </c>
      <c r="K37" s="18">
        <f>IF(AND(ISNUMBER($F37),ISNUMBER(H37)),$F37*H37,"")</f>
        <v/>
      </c>
      <c r="L37" s="18">
        <f>IF(AND(ISNUMBER($F37),ISNUMBER(I37)),$F37*I37,"")</f>
        <v/>
      </c>
      <c r="M37" s="16" t="n"/>
      <c r="N37" s="16" t="n"/>
      <c r="O37" s="16" t="n"/>
    </row>
    <row r="38">
      <c r="A38" s="15" t="n">
        <v>9</v>
      </c>
      <c r="B38" s="16" t="n"/>
      <c r="C38" s="16" t="n"/>
      <c r="D38" s="16" t="n"/>
      <c r="E38" s="16" t="n"/>
      <c r="F38" s="16" t="n"/>
      <c r="G38" s="17" t="n"/>
      <c r="H38" s="17" t="n"/>
      <c r="I38" s="17" t="n"/>
      <c r="J38" s="18">
        <f>IF(AND(ISNUMBER($F38),ISNUMBER(G38)),$F38*G38,"")</f>
        <v/>
      </c>
      <c r="K38" s="18">
        <f>IF(AND(ISNUMBER($F38),ISNUMBER(H38)),$F38*H38,"")</f>
        <v/>
      </c>
      <c r="L38" s="18">
        <f>IF(AND(ISNUMBER($F38),ISNUMBER(I38)),$F38*I38,"")</f>
        <v/>
      </c>
      <c r="M38" s="16" t="n"/>
      <c r="N38" s="16" t="n"/>
      <c r="O38" s="16" t="n"/>
    </row>
    <row r="39">
      <c r="A39" s="15" t="n">
        <v>10</v>
      </c>
      <c r="B39" s="16" t="n"/>
      <c r="C39" s="16" t="n"/>
      <c r="D39" s="16" t="n"/>
      <c r="E39" s="16" t="n"/>
      <c r="F39" s="16" t="n"/>
      <c r="G39" s="17" t="n"/>
      <c r="H39" s="17" t="n"/>
      <c r="I39" s="17" t="n"/>
      <c r="J39" s="18">
        <f>IF(AND(ISNUMBER($F39),ISNUMBER(G39)),$F39*G39,"")</f>
        <v/>
      </c>
      <c r="K39" s="18">
        <f>IF(AND(ISNUMBER($F39),ISNUMBER(H39)),$F39*H39,"")</f>
        <v/>
      </c>
      <c r="L39" s="18">
        <f>IF(AND(ISNUMBER($F39),ISNUMBER(I39)),$F39*I39,"")</f>
        <v/>
      </c>
      <c r="M39" s="16" t="n"/>
      <c r="N39" s="16" t="n"/>
      <c r="O39" s="16" t="n"/>
    </row>
    <row r="40">
      <c r="A40" s="15" t="n">
        <v>11</v>
      </c>
      <c r="B40" s="16" t="n"/>
      <c r="C40" s="16" t="n"/>
      <c r="D40" s="16" t="n"/>
      <c r="E40" s="16" t="n"/>
      <c r="F40" s="16" t="n"/>
      <c r="G40" s="17" t="n"/>
      <c r="H40" s="17" t="n"/>
      <c r="I40" s="17" t="n"/>
      <c r="J40" s="18">
        <f>IF(AND(ISNUMBER($F40),ISNUMBER(G40)),$F40*G40,"")</f>
        <v/>
      </c>
      <c r="K40" s="18">
        <f>IF(AND(ISNUMBER($F40),ISNUMBER(H40)),$F40*H40,"")</f>
        <v/>
      </c>
      <c r="L40" s="18">
        <f>IF(AND(ISNUMBER($F40),ISNUMBER(I40)),$F40*I40,"")</f>
        <v/>
      </c>
      <c r="M40" s="16" t="n"/>
      <c r="N40" s="16" t="n"/>
      <c r="O40" s="16" t="n"/>
    </row>
    <row r="41">
      <c r="A41" s="15" t="n">
        <v>12</v>
      </c>
      <c r="B41" s="16" t="n"/>
      <c r="C41" s="16" t="n"/>
      <c r="D41" s="16" t="n"/>
      <c r="E41" s="16" t="n"/>
      <c r="F41" s="16" t="n"/>
      <c r="G41" s="17" t="n"/>
      <c r="H41" s="17" t="n"/>
      <c r="I41" s="17" t="n"/>
      <c r="J41" s="18">
        <f>IF(AND(ISNUMBER($F41),ISNUMBER(G41)),$F41*G41,"")</f>
        <v/>
      </c>
      <c r="K41" s="18">
        <f>IF(AND(ISNUMBER($F41),ISNUMBER(H41)),$F41*H41,"")</f>
        <v/>
      </c>
      <c r="L41" s="18">
        <f>IF(AND(ISNUMBER($F41),ISNUMBER(I41)),$F41*I41,"")</f>
        <v/>
      </c>
      <c r="M41" s="16" t="n"/>
      <c r="N41" s="16" t="n"/>
      <c r="O41" s="16" t="n"/>
    </row>
    <row r="42">
      <c r="A42" s="15" t="n">
        <v>13</v>
      </c>
      <c r="B42" s="16" t="n"/>
      <c r="C42" s="16" t="n"/>
      <c r="D42" s="16" t="n"/>
      <c r="E42" s="16" t="n"/>
      <c r="F42" s="16" t="n"/>
      <c r="G42" s="17" t="n"/>
      <c r="H42" s="17" t="n"/>
      <c r="I42" s="17" t="n"/>
      <c r="J42" s="18">
        <f>IF(AND(ISNUMBER($F42),ISNUMBER(G42)),$F42*G42,"")</f>
        <v/>
      </c>
      <c r="K42" s="18">
        <f>IF(AND(ISNUMBER($F42),ISNUMBER(H42)),$F42*H42,"")</f>
        <v/>
      </c>
      <c r="L42" s="18">
        <f>IF(AND(ISNUMBER($F42),ISNUMBER(I42)),$F42*I42,"")</f>
        <v/>
      </c>
      <c r="M42" s="16" t="n"/>
      <c r="N42" s="16" t="n"/>
      <c r="O42" s="16" t="n"/>
    </row>
    <row r="43">
      <c r="A43" s="15" t="n">
        <v>14</v>
      </c>
      <c r="B43" s="16" t="n"/>
      <c r="C43" s="16" t="n"/>
      <c r="D43" s="16" t="n"/>
      <c r="E43" s="16" t="n"/>
      <c r="F43" s="16" t="n"/>
      <c r="G43" s="17" t="n"/>
      <c r="H43" s="17" t="n"/>
      <c r="I43" s="17" t="n"/>
      <c r="J43" s="18">
        <f>IF(AND(ISNUMBER($F43),ISNUMBER(G43)),$F43*G43,"")</f>
        <v/>
      </c>
      <c r="K43" s="18">
        <f>IF(AND(ISNUMBER($F43),ISNUMBER(H43)),$F43*H43,"")</f>
        <v/>
      </c>
      <c r="L43" s="18">
        <f>IF(AND(ISNUMBER($F43),ISNUMBER(I43)),$F43*I43,"")</f>
        <v/>
      </c>
      <c r="M43" s="16" t="n"/>
      <c r="N43" s="16" t="n"/>
      <c r="O43" s="16" t="n"/>
    </row>
    <row r="44">
      <c r="A44" s="15" t="n">
        <v>15</v>
      </c>
      <c r="B44" s="16" t="n"/>
      <c r="C44" s="16" t="n"/>
      <c r="D44" s="16" t="n"/>
      <c r="E44" s="16" t="n"/>
      <c r="F44" s="16" t="n"/>
      <c r="G44" s="17" t="n"/>
      <c r="H44" s="17" t="n"/>
      <c r="I44" s="17" t="n"/>
      <c r="J44" s="18">
        <f>IF(AND(ISNUMBER($F44),ISNUMBER(G44)),$F44*G44,"")</f>
        <v/>
      </c>
      <c r="K44" s="18">
        <f>IF(AND(ISNUMBER($F44),ISNUMBER(H44)),$F44*H44,"")</f>
        <v/>
      </c>
      <c r="L44" s="18">
        <f>IF(AND(ISNUMBER($F44),ISNUMBER(I44)),$F44*I44,"")</f>
        <v/>
      </c>
      <c r="M44" s="16" t="n"/>
      <c r="N44" s="16" t="n"/>
      <c r="O44" s="16" t="n"/>
    </row>
    <row r="45">
      <c r="A45" s="15" t="n">
        <v>16</v>
      </c>
      <c r="B45" s="16" t="n"/>
      <c r="C45" s="16" t="n"/>
      <c r="D45" s="16" t="n"/>
      <c r="E45" s="16" t="n"/>
      <c r="F45" s="16" t="n"/>
      <c r="G45" s="17" t="n"/>
      <c r="H45" s="17" t="n"/>
      <c r="I45" s="17" t="n"/>
      <c r="J45" s="18">
        <f>IF(AND(ISNUMBER($F45),ISNUMBER(G45)),$F45*G45,"")</f>
        <v/>
      </c>
      <c r="K45" s="18">
        <f>IF(AND(ISNUMBER($F45),ISNUMBER(H45)),$F45*H45,"")</f>
        <v/>
      </c>
      <c r="L45" s="18">
        <f>IF(AND(ISNUMBER($F45),ISNUMBER(I45)),$F45*I45,"")</f>
        <v/>
      </c>
      <c r="M45" s="16" t="n"/>
      <c r="N45" s="16" t="n"/>
      <c r="O45" s="16" t="n"/>
    </row>
    <row r="46">
      <c r="A46" s="15" t="n">
        <v>17</v>
      </c>
      <c r="B46" s="16" t="n"/>
      <c r="C46" s="16" t="n"/>
      <c r="D46" s="16" t="n"/>
      <c r="E46" s="16" t="n"/>
      <c r="F46" s="16" t="n"/>
      <c r="G46" s="17" t="n"/>
      <c r="H46" s="17" t="n"/>
      <c r="I46" s="17" t="n"/>
      <c r="J46" s="18">
        <f>IF(AND(ISNUMBER($F46),ISNUMBER(G46)),$F46*G46,"")</f>
        <v/>
      </c>
      <c r="K46" s="18">
        <f>IF(AND(ISNUMBER($F46),ISNUMBER(H46)),$F46*H46,"")</f>
        <v/>
      </c>
      <c r="L46" s="18">
        <f>IF(AND(ISNUMBER($F46),ISNUMBER(I46)),$F46*I46,"")</f>
        <v/>
      </c>
      <c r="M46" s="16" t="n"/>
      <c r="N46" s="16" t="n"/>
      <c r="O46" s="16" t="n"/>
    </row>
    <row r="47">
      <c r="A47" s="19" t="n"/>
      <c r="B47" s="20" t="inlineStr">
        <is>
          <t>Electronics — subtotal per unit</t>
        </is>
      </c>
      <c r="C47" s="19" t="n"/>
      <c r="D47" s="19" t="n"/>
      <c r="E47" s="19" t="n"/>
      <c r="F47" s="19" t="n"/>
      <c r="G47" s="19" t="n"/>
      <c r="H47" s="19" t="n"/>
      <c r="I47" s="19" t="n"/>
      <c r="J47" s="21">
        <f>SUM(J30:J46)</f>
        <v/>
      </c>
      <c r="K47" s="21">
        <f>SUM(K30:K46)</f>
        <v/>
      </c>
      <c r="L47" s="21">
        <f>SUM(L30:L46)</f>
        <v/>
      </c>
      <c r="M47" s="19" t="n"/>
      <c r="N47" s="19" t="n"/>
      <c r="O47" s="19" t="n"/>
    </row>
    <row r="49">
      <c r="A49" s="10" t="inlineStr">
        <is>
          <t>PACKAGING, ASSEMBLY &amp; TEST</t>
        </is>
      </c>
      <c r="B49" s="2" t="n"/>
      <c r="C49" s="2" t="n"/>
      <c r="D49" s="2" t="n"/>
      <c r="E49" s="2" t="n"/>
      <c r="F49" s="2" t="n"/>
      <c r="G49" s="2" t="n"/>
      <c r="H49" s="2" t="n"/>
      <c r="I49" s="2" t="n"/>
      <c r="J49" s="2" t="n"/>
      <c r="K49" s="2" t="n"/>
      <c r="L49" s="2" t="n"/>
      <c r="M49" s="2" t="n"/>
      <c r="N49" s="2" t="n"/>
      <c r="O49" s="2" t="n"/>
    </row>
    <row r="50">
      <c r="A50" s="11" t="n">
        <v>1</v>
      </c>
      <c r="B50" s="12" t="inlineStr">
        <is>
          <t>EXAMPLE – replace: retail carton with insert</t>
        </is>
      </c>
      <c r="C50" s="12" t="inlineStr">
        <is>
          <t>Protects product in transit</t>
        </is>
      </c>
      <c r="D50" s="12" t="n"/>
      <c r="E50" s="12" t="inlineStr">
        <is>
          <t>Buy</t>
        </is>
      </c>
      <c r="F50" s="12" t="n"/>
      <c r="G50" s="13" t="n"/>
      <c r="H50" s="13" t="n"/>
      <c r="I50" s="13" t="n"/>
      <c r="J50" s="14">
        <f>IF(AND(ISNUMBER($F50),ISNUMBER(G50)),$F50*G50,"")</f>
        <v/>
      </c>
      <c r="K50" s="14">
        <f>IF(AND(ISNUMBER($F50),ISNUMBER(H50)),$F50*H50,"")</f>
        <v/>
      </c>
      <c r="L50" s="14">
        <f>IF(AND(ISNUMBER($F50),ISNUMBER(I50)),$F50*I50,"")</f>
        <v/>
      </c>
      <c r="M50" s="12" t="n"/>
      <c r="N50" s="12" t="n"/>
      <c r="O50" s="12" t="n"/>
    </row>
    <row r="51">
      <c r="A51" s="11" t="n">
        <v>2</v>
      </c>
      <c r="B51" s="12" t="inlineStr">
        <is>
          <t>EXAMPLE – replace: final assembly + end-of-line test labour</t>
        </is>
      </c>
      <c r="C51" s="12" t="inlineStr">
        <is>
          <t>Per-unit labour (use qty 1)</t>
        </is>
      </c>
      <c r="D51" s="12" t="n"/>
      <c r="E51" s="12" t="inlineStr">
        <is>
          <t>Make</t>
        </is>
      </c>
      <c r="F51" s="12" t="n"/>
      <c r="G51" s="13" t="n"/>
      <c r="H51" s="13" t="n"/>
      <c r="I51" s="13" t="n"/>
      <c r="J51" s="14">
        <f>IF(AND(ISNUMBER($F51),ISNUMBER(G51)),$F51*G51,"")</f>
        <v/>
      </c>
      <c r="K51" s="14">
        <f>IF(AND(ISNUMBER($F51),ISNUMBER(H51)),$F51*H51,"")</f>
        <v/>
      </c>
      <c r="L51" s="14">
        <f>IF(AND(ISNUMBER($F51),ISNUMBER(I51)),$F51*I51,"")</f>
        <v/>
      </c>
      <c r="M51" s="12" t="n"/>
      <c r="N51" s="12" t="n"/>
      <c r="O51" s="12" t="n"/>
    </row>
    <row r="52">
      <c r="A52" s="15" t="n">
        <v>3</v>
      </c>
      <c r="B52" s="16" t="n"/>
      <c r="C52" s="16" t="n"/>
      <c r="D52" s="16" t="n"/>
      <c r="E52" s="16" t="n"/>
      <c r="F52" s="16" t="n"/>
      <c r="G52" s="17" t="n"/>
      <c r="H52" s="17" t="n"/>
      <c r="I52" s="17" t="n"/>
      <c r="J52" s="18">
        <f>IF(AND(ISNUMBER($F52),ISNUMBER(G52)),$F52*G52,"")</f>
        <v/>
      </c>
      <c r="K52" s="18">
        <f>IF(AND(ISNUMBER($F52),ISNUMBER(H52)),$F52*H52,"")</f>
        <v/>
      </c>
      <c r="L52" s="18">
        <f>IF(AND(ISNUMBER($F52),ISNUMBER(I52)),$F52*I52,"")</f>
        <v/>
      </c>
      <c r="M52" s="16" t="n"/>
      <c r="N52" s="16" t="n"/>
      <c r="O52" s="16" t="n"/>
    </row>
    <row r="53">
      <c r="A53" s="15" t="n">
        <v>4</v>
      </c>
      <c r="B53" s="16" t="n"/>
      <c r="C53" s="16" t="n"/>
      <c r="D53" s="16" t="n"/>
      <c r="E53" s="16" t="n"/>
      <c r="F53" s="16" t="n"/>
      <c r="G53" s="17" t="n"/>
      <c r="H53" s="17" t="n"/>
      <c r="I53" s="17" t="n"/>
      <c r="J53" s="18">
        <f>IF(AND(ISNUMBER($F53),ISNUMBER(G53)),$F53*G53,"")</f>
        <v/>
      </c>
      <c r="K53" s="18">
        <f>IF(AND(ISNUMBER($F53),ISNUMBER(H53)),$F53*H53,"")</f>
        <v/>
      </c>
      <c r="L53" s="18">
        <f>IF(AND(ISNUMBER($F53),ISNUMBER(I53)),$F53*I53,"")</f>
        <v/>
      </c>
      <c r="M53" s="16" t="n"/>
      <c r="N53" s="16" t="n"/>
      <c r="O53" s="16" t="n"/>
    </row>
    <row r="54">
      <c r="A54" s="15" t="n">
        <v>5</v>
      </c>
      <c r="B54" s="16" t="n"/>
      <c r="C54" s="16" t="n"/>
      <c r="D54" s="16" t="n"/>
      <c r="E54" s="16" t="n"/>
      <c r="F54" s="16" t="n"/>
      <c r="G54" s="17" t="n"/>
      <c r="H54" s="17" t="n"/>
      <c r="I54" s="17" t="n"/>
      <c r="J54" s="18">
        <f>IF(AND(ISNUMBER($F54),ISNUMBER(G54)),$F54*G54,"")</f>
        <v/>
      </c>
      <c r="K54" s="18">
        <f>IF(AND(ISNUMBER($F54),ISNUMBER(H54)),$F54*H54,"")</f>
        <v/>
      </c>
      <c r="L54" s="18">
        <f>IF(AND(ISNUMBER($F54),ISNUMBER(I54)),$F54*I54,"")</f>
        <v/>
      </c>
      <c r="M54" s="16" t="n"/>
      <c r="N54" s="16" t="n"/>
      <c r="O54" s="16" t="n"/>
    </row>
    <row r="55">
      <c r="A55" s="15" t="n">
        <v>6</v>
      </c>
      <c r="B55" s="16" t="n"/>
      <c r="C55" s="16" t="n"/>
      <c r="D55" s="16" t="n"/>
      <c r="E55" s="16" t="n"/>
      <c r="F55" s="16" t="n"/>
      <c r="G55" s="17" t="n"/>
      <c r="H55" s="17" t="n"/>
      <c r="I55" s="17" t="n"/>
      <c r="J55" s="18">
        <f>IF(AND(ISNUMBER($F55),ISNUMBER(G55)),$F55*G55,"")</f>
        <v/>
      </c>
      <c r="K55" s="18">
        <f>IF(AND(ISNUMBER($F55),ISNUMBER(H55)),$F55*H55,"")</f>
        <v/>
      </c>
      <c r="L55" s="18">
        <f>IF(AND(ISNUMBER($F55),ISNUMBER(I55)),$F55*I55,"")</f>
        <v/>
      </c>
      <c r="M55" s="16" t="n"/>
      <c r="N55" s="16" t="n"/>
      <c r="O55" s="16" t="n"/>
    </row>
    <row r="56">
      <c r="A56" s="15" t="n">
        <v>7</v>
      </c>
      <c r="B56" s="16" t="n"/>
      <c r="C56" s="16" t="n"/>
      <c r="D56" s="16" t="n"/>
      <c r="E56" s="16" t="n"/>
      <c r="F56" s="16" t="n"/>
      <c r="G56" s="17" t="n"/>
      <c r="H56" s="17" t="n"/>
      <c r="I56" s="17" t="n"/>
      <c r="J56" s="18">
        <f>IF(AND(ISNUMBER($F56),ISNUMBER(G56)),$F56*G56,"")</f>
        <v/>
      </c>
      <c r="K56" s="18">
        <f>IF(AND(ISNUMBER($F56),ISNUMBER(H56)),$F56*H56,"")</f>
        <v/>
      </c>
      <c r="L56" s="18">
        <f>IF(AND(ISNUMBER($F56),ISNUMBER(I56)),$F56*I56,"")</f>
        <v/>
      </c>
      <c r="M56" s="16" t="n"/>
      <c r="N56" s="16" t="n"/>
      <c r="O56" s="16" t="n"/>
    </row>
    <row r="57">
      <c r="A57" s="15" t="n">
        <v>8</v>
      </c>
      <c r="B57" s="16" t="n"/>
      <c r="C57" s="16" t="n"/>
      <c r="D57" s="16" t="n"/>
      <c r="E57" s="16" t="n"/>
      <c r="F57" s="16" t="n"/>
      <c r="G57" s="17" t="n"/>
      <c r="H57" s="17" t="n"/>
      <c r="I57" s="17" t="n"/>
      <c r="J57" s="18">
        <f>IF(AND(ISNUMBER($F57),ISNUMBER(G57)),$F57*G57,"")</f>
        <v/>
      </c>
      <c r="K57" s="18">
        <f>IF(AND(ISNUMBER($F57),ISNUMBER(H57)),$F57*H57,"")</f>
        <v/>
      </c>
      <c r="L57" s="18">
        <f>IF(AND(ISNUMBER($F57),ISNUMBER(I57)),$F57*I57,"")</f>
        <v/>
      </c>
      <c r="M57" s="16" t="n"/>
      <c r="N57" s="16" t="n"/>
      <c r="O57" s="16" t="n"/>
    </row>
    <row r="58">
      <c r="A58" s="15" t="n">
        <v>9</v>
      </c>
      <c r="B58" s="16" t="n"/>
      <c r="C58" s="16" t="n"/>
      <c r="D58" s="16" t="n"/>
      <c r="E58" s="16" t="n"/>
      <c r="F58" s="16" t="n"/>
      <c r="G58" s="17" t="n"/>
      <c r="H58" s="17" t="n"/>
      <c r="I58" s="17" t="n"/>
      <c r="J58" s="18">
        <f>IF(AND(ISNUMBER($F58),ISNUMBER(G58)),$F58*G58,"")</f>
        <v/>
      </c>
      <c r="K58" s="18">
        <f>IF(AND(ISNUMBER($F58),ISNUMBER(H58)),$F58*H58,"")</f>
        <v/>
      </c>
      <c r="L58" s="18">
        <f>IF(AND(ISNUMBER($F58),ISNUMBER(I58)),$F58*I58,"")</f>
        <v/>
      </c>
      <c r="M58" s="16" t="n"/>
      <c r="N58" s="16" t="n"/>
      <c r="O58" s="16" t="n"/>
    </row>
    <row r="59">
      <c r="A59" s="15" t="n">
        <v>10</v>
      </c>
      <c r="B59" s="16" t="n"/>
      <c r="C59" s="16" t="n"/>
      <c r="D59" s="16" t="n"/>
      <c r="E59" s="16" t="n"/>
      <c r="F59" s="16" t="n"/>
      <c r="G59" s="17" t="n"/>
      <c r="H59" s="17" t="n"/>
      <c r="I59" s="17" t="n"/>
      <c r="J59" s="18">
        <f>IF(AND(ISNUMBER($F59),ISNUMBER(G59)),$F59*G59,"")</f>
        <v/>
      </c>
      <c r="K59" s="18">
        <f>IF(AND(ISNUMBER($F59),ISNUMBER(H59)),$F59*H59,"")</f>
        <v/>
      </c>
      <c r="L59" s="18">
        <f>IF(AND(ISNUMBER($F59),ISNUMBER(I59)),$F59*I59,"")</f>
        <v/>
      </c>
      <c r="M59" s="16" t="n"/>
      <c r="N59" s="16" t="n"/>
      <c r="O59" s="16" t="n"/>
    </row>
    <row r="60">
      <c r="A60" s="15" t="n">
        <v>11</v>
      </c>
      <c r="B60" s="16" t="n"/>
      <c r="C60" s="16" t="n"/>
      <c r="D60" s="16" t="n"/>
      <c r="E60" s="16" t="n"/>
      <c r="F60" s="16" t="n"/>
      <c r="G60" s="17" t="n"/>
      <c r="H60" s="17" t="n"/>
      <c r="I60" s="17" t="n"/>
      <c r="J60" s="18">
        <f>IF(AND(ISNUMBER($F60),ISNUMBER(G60)),$F60*G60,"")</f>
        <v/>
      </c>
      <c r="K60" s="18">
        <f>IF(AND(ISNUMBER($F60),ISNUMBER(H60)),$F60*H60,"")</f>
        <v/>
      </c>
      <c r="L60" s="18">
        <f>IF(AND(ISNUMBER($F60),ISNUMBER(I60)),$F60*I60,"")</f>
        <v/>
      </c>
      <c r="M60" s="16" t="n"/>
      <c r="N60" s="16" t="n"/>
      <c r="O60" s="16" t="n"/>
    </row>
    <row r="61">
      <c r="A61" s="15" t="n">
        <v>12</v>
      </c>
      <c r="B61" s="16" t="n"/>
      <c r="C61" s="16" t="n"/>
      <c r="D61" s="16" t="n"/>
      <c r="E61" s="16" t="n"/>
      <c r="F61" s="16" t="n"/>
      <c r="G61" s="17" t="n"/>
      <c r="H61" s="17" t="n"/>
      <c r="I61" s="17" t="n"/>
      <c r="J61" s="18">
        <f>IF(AND(ISNUMBER($F61),ISNUMBER(G61)),$F61*G61,"")</f>
        <v/>
      </c>
      <c r="K61" s="18">
        <f>IF(AND(ISNUMBER($F61),ISNUMBER(H61)),$F61*H61,"")</f>
        <v/>
      </c>
      <c r="L61" s="18">
        <f>IF(AND(ISNUMBER($F61),ISNUMBER(I61)),$F61*I61,"")</f>
        <v/>
      </c>
      <c r="M61" s="16" t="n"/>
      <c r="N61" s="16" t="n"/>
      <c r="O61" s="16" t="n"/>
    </row>
    <row r="62">
      <c r="A62" s="15" t="n">
        <v>13</v>
      </c>
      <c r="B62" s="16" t="n"/>
      <c r="C62" s="16" t="n"/>
      <c r="D62" s="16" t="n"/>
      <c r="E62" s="16" t="n"/>
      <c r="F62" s="16" t="n"/>
      <c r="G62" s="17" t="n"/>
      <c r="H62" s="17" t="n"/>
      <c r="I62" s="17" t="n"/>
      <c r="J62" s="18">
        <f>IF(AND(ISNUMBER($F62),ISNUMBER(G62)),$F62*G62,"")</f>
        <v/>
      </c>
      <c r="K62" s="18">
        <f>IF(AND(ISNUMBER($F62),ISNUMBER(H62)),$F62*H62,"")</f>
        <v/>
      </c>
      <c r="L62" s="18">
        <f>IF(AND(ISNUMBER($F62),ISNUMBER(I62)),$F62*I62,"")</f>
        <v/>
      </c>
      <c r="M62" s="16" t="n"/>
      <c r="N62" s="16" t="n"/>
      <c r="O62" s="16" t="n"/>
    </row>
    <row r="63">
      <c r="A63" s="15" t="n">
        <v>14</v>
      </c>
      <c r="B63" s="16" t="n"/>
      <c r="C63" s="16" t="n"/>
      <c r="D63" s="16" t="n"/>
      <c r="E63" s="16" t="n"/>
      <c r="F63" s="16" t="n"/>
      <c r="G63" s="17" t="n"/>
      <c r="H63" s="17" t="n"/>
      <c r="I63" s="17" t="n"/>
      <c r="J63" s="18">
        <f>IF(AND(ISNUMBER($F63),ISNUMBER(G63)),$F63*G63,"")</f>
        <v/>
      </c>
      <c r="K63" s="18">
        <f>IF(AND(ISNUMBER($F63),ISNUMBER(H63)),$F63*H63,"")</f>
        <v/>
      </c>
      <c r="L63" s="18">
        <f>IF(AND(ISNUMBER($F63),ISNUMBER(I63)),$F63*I63,"")</f>
        <v/>
      </c>
      <c r="M63" s="16" t="n"/>
      <c r="N63" s="16" t="n"/>
      <c r="O63" s="16" t="n"/>
    </row>
    <row r="64">
      <c r="A64" s="15" t="n">
        <v>15</v>
      </c>
      <c r="B64" s="16" t="n"/>
      <c r="C64" s="16" t="n"/>
      <c r="D64" s="16" t="n"/>
      <c r="E64" s="16" t="n"/>
      <c r="F64" s="16" t="n"/>
      <c r="G64" s="17" t="n"/>
      <c r="H64" s="17" t="n"/>
      <c r="I64" s="17" t="n"/>
      <c r="J64" s="18">
        <f>IF(AND(ISNUMBER($F64),ISNUMBER(G64)),$F64*G64,"")</f>
        <v/>
      </c>
      <c r="K64" s="18">
        <f>IF(AND(ISNUMBER($F64),ISNUMBER(H64)),$F64*H64,"")</f>
        <v/>
      </c>
      <c r="L64" s="18">
        <f>IF(AND(ISNUMBER($F64),ISNUMBER(I64)),$F64*I64,"")</f>
        <v/>
      </c>
      <c r="M64" s="16" t="n"/>
      <c r="N64" s="16" t="n"/>
      <c r="O64" s="16" t="n"/>
    </row>
    <row r="65">
      <c r="A65" s="15" t="n">
        <v>16</v>
      </c>
      <c r="B65" s="16" t="n"/>
      <c r="C65" s="16" t="n"/>
      <c r="D65" s="16" t="n"/>
      <c r="E65" s="16" t="n"/>
      <c r="F65" s="16" t="n"/>
      <c r="G65" s="17" t="n"/>
      <c r="H65" s="17" t="n"/>
      <c r="I65" s="17" t="n"/>
      <c r="J65" s="18">
        <f>IF(AND(ISNUMBER($F65),ISNUMBER(G65)),$F65*G65,"")</f>
        <v/>
      </c>
      <c r="K65" s="18">
        <f>IF(AND(ISNUMBER($F65),ISNUMBER(H65)),$F65*H65,"")</f>
        <v/>
      </c>
      <c r="L65" s="18">
        <f>IF(AND(ISNUMBER($F65),ISNUMBER(I65)),$F65*I65,"")</f>
        <v/>
      </c>
      <c r="M65" s="16" t="n"/>
      <c r="N65" s="16" t="n"/>
      <c r="O65" s="16" t="n"/>
    </row>
    <row r="66">
      <c r="A66" s="15" t="n">
        <v>17</v>
      </c>
      <c r="B66" s="16" t="n"/>
      <c r="C66" s="16" t="n"/>
      <c r="D66" s="16" t="n"/>
      <c r="E66" s="16" t="n"/>
      <c r="F66" s="16" t="n"/>
      <c r="G66" s="17" t="n"/>
      <c r="H66" s="17" t="n"/>
      <c r="I66" s="17" t="n"/>
      <c r="J66" s="18">
        <f>IF(AND(ISNUMBER($F66),ISNUMBER(G66)),$F66*G66,"")</f>
        <v/>
      </c>
      <c r="K66" s="18">
        <f>IF(AND(ISNUMBER($F66),ISNUMBER(H66)),$F66*H66,"")</f>
        <v/>
      </c>
      <c r="L66" s="18">
        <f>IF(AND(ISNUMBER($F66),ISNUMBER(I66)),$F66*I66,"")</f>
        <v/>
      </c>
      <c r="M66" s="16" t="n"/>
      <c r="N66" s="16" t="n"/>
      <c r="O66" s="16" t="n"/>
    </row>
    <row r="67">
      <c r="A67" s="19" t="n"/>
      <c r="B67" s="20" t="inlineStr">
        <is>
          <t>Packaging, Assembly &amp; Test — subtotal per unit</t>
        </is>
      </c>
      <c r="C67" s="19" t="n"/>
      <c r="D67" s="19" t="n"/>
      <c r="E67" s="19" t="n"/>
      <c r="F67" s="19" t="n"/>
      <c r="G67" s="19" t="n"/>
      <c r="H67" s="19" t="n"/>
      <c r="I67" s="19" t="n"/>
      <c r="J67" s="21">
        <f>SUM(J50:J66)</f>
        <v/>
      </c>
      <c r="K67" s="21">
        <f>SUM(K50:K66)</f>
        <v/>
      </c>
      <c r="L67" s="21">
        <f>SUM(L50:L66)</f>
        <v/>
      </c>
      <c r="M67" s="19" t="n"/>
      <c r="N67" s="19" t="n"/>
      <c r="O67" s="19" t="n"/>
    </row>
    <row r="69">
      <c r="A69" s="22" t="n"/>
      <c r="B69" s="23" t="inlineStr">
        <is>
          <t>BOM COST PER UNIT (all sections)</t>
        </is>
      </c>
      <c r="C69" s="22" t="n"/>
      <c r="D69" s="22" t="n"/>
      <c r="E69" s="22" t="n"/>
      <c r="F69" s="22" t="n"/>
      <c r="G69" s="22" t="n"/>
      <c r="H69" s="22" t="n"/>
      <c r="I69" s="22" t="n"/>
      <c r="J69" s="24">
        <f>J27+J47+J67</f>
        <v/>
      </c>
      <c r="K69" s="24">
        <f>K27+K47+K67</f>
        <v/>
      </c>
      <c r="L69" s="24">
        <f>L27+L47+L67</f>
        <v/>
      </c>
      <c r="M69" s="22" t="n"/>
      <c r="N69" s="22" t="n"/>
      <c r="O69" s="22" t="n"/>
    </row>
  </sheetData>
  <mergeCells count="3">
    <mergeCell ref="A4:B4"/>
    <mergeCell ref="A6:B6"/>
    <mergeCell ref="A5:B5"/>
  </mergeCells>
  <dataValidations count="1">
    <dataValidation sqref="E10 E11 E12 E13 E14 E15 E16 E17 E18 E19 E20 E21 E22 E23 E24 E25 E26 E30 E31 E32 E33 E34 E35 E36 E37 E38 E39 E40 E41 E42 E43 E44 E45 E46 E50 E51 E52 E53 E54 E55 E56 E57 E58 E59 E60 E61 E62 E63 E64 E65 E66" showDropDown="0" showInputMessage="0" showErrorMessage="0" allowBlank="1" type="list">
      <formula1>"Make,Buy"</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H2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5" customWidth="1" min="1" max="1"/>
    <col width="44" customWidth="1" min="2" max="2"/>
    <col width="18" customWidth="1" min="3" max="3"/>
    <col width="20" customWidth="1" min="4" max="4"/>
    <col width="14" customWidth="1" min="5" max="5"/>
    <col width="12" customWidth="1" min="6" max="6"/>
    <col width="16" customWidth="1" min="7" max="7"/>
    <col width="40" customWidth="1" min="8" max="8"/>
  </cols>
  <sheetData>
    <row r="1" ht="26" customHeight="1">
      <c r="A1" s="1" t="inlineStr">
        <is>
          <t>BRAHMWORKS  ·  NRE &amp; tooling</t>
        </is>
      </c>
      <c r="B1" s="2" t="n"/>
      <c r="C1" s="2" t="n"/>
      <c r="D1" s="2" t="n"/>
      <c r="E1" s="2" t="n"/>
      <c r="F1" s="2" t="n"/>
      <c r="G1" s="2" t="n"/>
      <c r="H1" s="2" t="n"/>
    </row>
    <row r="2">
      <c r="A2" s="3" t="inlineStr">
        <is>
          <t>One-time costs. Keep them out of the per-unit BOM.</t>
        </is>
      </c>
      <c r="B2" s="2" t="n"/>
      <c r="C2" s="2" t="n"/>
      <c r="D2" s="2" t="n"/>
      <c r="E2" s="2" t="n"/>
      <c r="F2" s="2" t="n"/>
      <c r="G2" s="2" t="n"/>
      <c r="H2" s="2" t="n"/>
    </row>
    <row r="4" ht="30" customHeight="1">
      <c r="A4" s="9" t="inlineStr">
        <is>
          <t>#</t>
        </is>
      </c>
      <c r="B4" s="9" t="inlineStr">
        <is>
          <t>NRE / tooling item</t>
        </is>
      </c>
      <c r="C4" s="9" t="inlineStr">
        <is>
          <t>Type</t>
        </is>
      </c>
      <c r="D4" s="9" t="inlineStr">
        <is>
          <t>Supplier</t>
        </is>
      </c>
      <c r="E4" s="9" t="inlineStr">
        <is>
          <t>One-time cost</t>
        </is>
      </c>
      <c r="F4" s="9" t="inlineStr">
        <is>
          <t>Lead time</t>
        </is>
      </c>
      <c r="G4" s="9" t="inlineStr">
        <is>
          <t>Owner</t>
        </is>
      </c>
      <c r="H4" s="9" t="inlineStr">
        <is>
          <t>Tool ownership / notes</t>
        </is>
      </c>
    </row>
    <row r="5">
      <c r="A5" s="11" t="n">
        <v>1</v>
      </c>
      <c r="B5" s="12" t="inlineStr">
        <is>
          <t>EXAMPLE – replace: injection mould tool — housing</t>
        </is>
      </c>
      <c r="C5" s="12" t="inlineStr">
        <is>
          <t>Mould tool</t>
        </is>
      </c>
      <c r="D5" s="12" t="n"/>
      <c r="E5" s="13" t="n"/>
      <c r="F5" s="12" t="n"/>
      <c r="G5" s="12" t="n"/>
      <c r="H5" s="12" t="n"/>
    </row>
    <row r="6">
      <c r="A6" s="11" t="n">
        <v>2</v>
      </c>
      <c r="B6" s="12" t="inlineStr">
        <is>
          <t>EXAMPLE – replace: end-of-line test fixture</t>
        </is>
      </c>
      <c r="C6" s="12" t="inlineStr">
        <is>
          <t>Test fixture</t>
        </is>
      </c>
      <c r="D6" s="12" t="n"/>
      <c r="E6" s="13" t="n"/>
      <c r="F6" s="12" t="n"/>
      <c r="G6" s="12" t="n"/>
      <c r="H6" s="12" t="n"/>
    </row>
    <row r="7">
      <c r="A7" s="15" t="n">
        <v>3</v>
      </c>
      <c r="B7" s="16" t="n"/>
      <c r="C7" s="16" t="n"/>
      <c r="D7" s="16" t="n"/>
      <c r="E7" s="17" t="n"/>
      <c r="F7" s="16" t="n"/>
      <c r="G7" s="16" t="n"/>
      <c r="H7" s="16" t="n"/>
    </row>
    <row r="8">
      <c r="A8" s="15" t="n">
        <v>4</v>
      </c>
      <c r="B8" s="16" t="n"/>
      <c r="C8" s="16" t="n"/>
      <c r="D8" s="16" t="n"/>
      <c r="E8" s="17" t="n"/>
      <c r="F8" s="16" t="n"/>
      <c r="G8" s="16" t="n"/>
      <c r="H8" s="16" t="n"/>
    </row>
    <row r="9">
      <c r="A9" s="15" t="n">
        <v>5</v>
      </c>
      <c r="B9" s="16" t="n"/>
      <c r="C9" s="16" t="n"/>
      <c r="D9" s="16" t="n"/>
      <c r="E9" s="17" t="n"/>
      <c r="F9" s="16" t="n"/>
      <c r="G9" s="16" t="n"/>
      <c r="H9" s="16" t="n"/>
    </row>
    <row r="10">
      <c r="A10" s="15" t="n">
        <v>6</v>
      </c>
      <c r="B10" s="16" t="n"/>
      <c r="C10" s="16" t="n"/>
      <c r="D10" s="16" t="n"/>
      <c r="E10" s="17" t="n"/>
      <c r="F10" s="16" t="n"/>
      <c r="G10" s="16" t="n"/>
      <c r="H10" s="16" t="n"/>
    </row>
    <row r="11">
      <c r="A11" s="15" t="n">
        <v>7</v>
      </c>
      <c r="B11" s="16" t="n"/>
      <c r="C11" s="16" t="n"/>
      <c r="D11" s="16" t="n"/>
      <c r="E11" s="17" t="n"/>
      <c r="F11" s="16" t="n"/>
      <c r="G11" s="16" t="n"/>
      <c r="H11" s="16" t="n"/>
    </row>
    <row r="12">
      <c r="A12" s="15" t="n">
        <v>8</v>
      </c>
      <c r="B12" s="16" t="n"/>
      <c r="C12" s="16" t="n"/>
      <c r="D12" s="16" t="n"/>
      <c r="E12" s="17" t="n"/>
      <c r="F12" s="16" t="n"/>
      <c r="G12" s="16" t="n"/>
      <c r="H12" s="16" t="n"/>
    </row>
    <row r="13">
      <c r="A13" s="15" t="n">
        <v>9</v>
      </c>
      <c r="B13" s="16" t="n"/>
      <c r="C13" s="16" t="n"/>
      <c r="D13" s="16" t="n"/>
      <c r="E13" s="17" t="n"/>
      <c r="F13" s="16" t="n"/>
      <c r="G13" s="16" t="n"/>
      <c r="H13" s="16" t="n"/>
    </row>
    <row r="14">
      <c r="A14" s="15" t="n">
        <v>10</v>
      </c>
      <c r="B14" s="16" t="n"/>
      <c r="C14" s="16" t="n"/>
      <c r="D14" s="16" t="n"/>
      <c r="E14" s="17" t="n"/>
      <c r="F14" s="16" t="n"/>
      <c r="G14" s="16" t="n"/>
      <c r="H14" s="16" t="n"/>
    </row>
    <row r="15">
      <c r="A15" s="15" t="n">
        <v>11</v>
      </c>
      <c r="B15" s="16" t="n"/>
      <c r="C15" s="16" t="n"/>
      <c r="D15" s="16" t="n"/>
      <c r="E15" s="17" t="n"/>
      <c r="F15" s="16" t="n"/>
      <c r="G15" s="16" t="n"/>
      <c r="H15" s="16" t="n"/>
    </row>
    <row r="16">
      <c r="A16" s="15" t="n">
        <v>12</v>
      </c>
      <c r="B16" s="16" t="n"/>
      <c r="C16" s="16" t="n"/>
      <c r="D16" s="16" t="n"/>
      <c r="E16" s="17" t="n"/>
      <c r="F16" s="16" t="n"/>
      <c r="G16" s="16" t="n"/>
      <c r="H16" s="16" t="n"/>
    </row>
    <row r="17">
      <c r="A17" s="15" t="n">
        <v>13</v>
      </c>
      <c r="B17" s="16" t="n"/>
      <c r="C17" s="16" t="n"/>
      <c r="D17" s="16" t="n"/>
      <c r="E17" s="17" t="n"/>
      <c r="F17" s="16" t="n"/>
      <c r="G17" s="16" t="n"/>
      <c r="H17" s="16" t="n"/>
    </row>
    <row r="18">
      <c r="A18" s="15" t="n">
        <v>14</v>
      </c>
      <c r="B18" s="16" t="n"/>
      <c r="C18" s="16" t="n"/>
      <c r="D18" s="16" t="n"/>
      <c r="E18" s="17" t="n"/>
      <c r="F18" s="16" t="n"/>
      <c r="G18" s="16" t="n"/>
      <c r="H18" s="16" t="n"/>
    </row>
    <row r="19">
      <c r="A19" s="15" t="n">
        <v>15</v>
      </c>
      <c r="B19" s="16" t="n"/>
      <c r="C19" s="16" t="n"/>
      <c r="D19" s="16" t="n"/>
      <c r="E19" s="17" t="n"/>
      <c r="F19" s="16" t="n"/>
      <c r="G19" s="16" t="n"/>
      <c r="H19" s="16" t="n"/>
    </row>
    <row r="20">
      <c r="A20" s="25" t="n"/>
      <c r="B20" s="26" t="inlineStr">
        <is>
          <t>NRE TOTAL</t>
        </is>
      </c>
      <c r="C20" s="25" t="n"/>
      <c r="D20" s="25" t="n"/>
      <c r="E20" s="27">
        <f>SUM(E5:E19)</f>
        <v/>
      </c>
      <c r="F20" s="25" t="n"/>
      <c r="G20" s="25" t="n"/>
      <c r="H20" s="25"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8"/>
  <sheetViews>
    <sheetView showGridLines="0" workbookViewId="0">
      <selection activeCell="A1" sqref="A1"/>
    </sheetView>
  </sheetViews>
  <sheetFormatPr baseColWidth="8" defaultRowHeight="15"/>
  <cols>
    <col width="40" customWidth="1" min="1" max="1"/>
    <col width="40" customWidth="1" min="2" max="2"/>
    <col width="16" customWidth="1" min="3" max="3"/>
    <col width="16" customWidth="1" min="4" max="4"/>
    <col width="16" customWidth="1" min="5" max="5"/>
  </cols>
  <sheetData>
    <row r="1" ht="26" customHeight="1">
      <c r="A1" s="1" t="inlineStr">
        <is>
          <t>BRAHMWORKS  ·  Landed cost per unit</t>
        </is>
      </c>
      <c r="B1" s="2" t="n"/>
      <c r="C1" s="2" t="n"/>
      <c r="D1" s="2" t="n"/>
      <c r="E1" s="2" t="n"/>
    </row>
    <row r="2">
      <c r="A2" s="3" t="inlineStr">
        <is>
          <t>Adders are yours to enter — no rates are prefilled.</t>
        </is>
      </c>
      <c r="B2" s="2" t="n"/>
      <c r="C2" s="2" t="n"/>
      <c r="D2" s="2" t="n"/>
      <c r="E2" s="2" t="n"/>
    </row>
    <row r="4">
      <c r="A4" s="6" t="inlineStr">
        <is>
          <t>Currency</t>
        </is>
      </c>
      <c r="B4">
        <f>IF(BOM!C5="","(set on BOM sheet)",BOM!C5)</f>
        <v/>
      </c>
    </row>
    <row r="6" ht="30" customHeight="1">
      <c r="A6" s="9" t="inlineStr">
        <is>
          <t>Line item</t>
        </is>
      </c>
      <c r="B6" s="9" t="inlineStr">
        <is>
          <t>Basis / notes</t>
        </is>
      </c>
      <c r="C6" s="9" t="inlineStr">
        <is>
          <t>Per unit @ 100</t>
        </is>
      </c>
      <c r="D6" s="9" t="inlineStr">
        <is>
          <t>Per unit @ 1k</t>
        </is>
      </c>
      <c r="E6" s="9" t="inlineStr">
        <is>
          <t>Per unit @ 10k</t>
        </is>
      </c>
    </row>
    <row r="7">
      <c r="A7" s="28" t="inlineStr">
        <is>
          <t>Mechanical subtotal</t>
        </is>
      </c>
      <c r="B7" s="28" t="inlineStr">
        <is>
          <t>From BOM sheet</t>
        </is>
      </c>
      <c r="C7" s="29">
        <f>BOM!J27</f>
        <v/>
      </c>
      <c r="D7" s="29">
        <f>BOM!K27</f>
        <v/>
      </c>
      <c r="E7" s="29">
        <f>BOM!L27</f>
        <v/>
      </c>
    </row>
    <row r="8">
      <c r="A8" s="28" t="inlineStr">
        <is>
          <t>Electronics subtotal</t>
        </is>
      </c>
      <c r="B8" s="28" t="inlineStr">
        <is>
          <t>From BOM sheet</t>
        </is>
      </c>
      <c r="C8" s="29">
        <f>BOM!J47</f>
        <v/>
      </c>
      <c r="D8" s="29">
        <f>BOM!K47</f>
        <v/>
      </c>
      <c r="E8" s="29">
        <f>BOM!L47</f>
        <v/>
      </c>
    </row>
    <row r="9">
      <c r="A9" s="28" t="inlineStr">
        <is>
          <t>Packaging, assembly &amp; test subtotal</t>
        </is>
      </c>
      <c r="B9" s="28" t="inlineStr">
        <is>
          <t>From BOM sheet</t>
        </is>
      </c>
      <c r="C9" s="29">
        <f>BOM!J67</f>
        <v/>
      </c>
      <c r="D9" s="29">
        <f>BOM!K67</f>
        <v/>
      </c>
      <c r="E9" s="29">
        <f>BOM!L67</f>
        <v/>
      </c>
    </row>
    <row r="10">
      <c r="A10" s="30" t="inlineStr">
        <is>
          <t>BOM cost per unit</t>
        </is>
      </c>
      <c r="B10" s="31" t="inlineStr">
        <is>
          <t>Sum of the three subtotals</t>
        </is>
      </c>
      <c r="C10" s="29">
        <f>SUM(C7:C9)</f>
        <v/>
      </c>
      <c r="D10" s="29">
        <f>SUM(D7:D9)</f>
        <v/>
      </c>
      <c r="E10" s="29">
        <f>SUM(E7:E9)</f>
        <v/>
      </c>
    </row>
    <row r="11">
      <c r="A11" s="16" t="inlineStr">
        <is>
          <t>Inbound freight &amp; insurance</t>
        </is>
      </c>
      <c r="B11" s="16" t="inlineStr"/>
      <c r="C11" s="17" t="n"/>
      <c r="D11" s="17" t="n"/>
      <c r="E11" s="17" t="n"/>
    </row>
    <row r="12">
      <c r="A12" s="16" t="inlineStr">
        <is>
          <t>Customs duty</t>
        </is>
      </c>
      <c r="B12" s="16" t="inlineStr"/>
      <c r="C12" s="17" t="n"/>
      <c r="D12" s="17" t="n"/>
      <c r="E12" s="17" t="n"/>
    </row>
    <row r="13">
      <c r="A13" s="16" t="inlineStr">
        <is>
          <t>GST / other taxes</t>
        </is>
      </c>
      <c r="B13" s="16" t="inlineStr"/>
      <c r="C13" s="17" t="n"/>
      <c r="D13" s="17" t="n"/>
      <c r="E13" s="17" t="n"/>
    </row>
    <row r="14">
      <c r="A14" s="16" t="inlineStr">
        <is>
          <t>Clearing, handling &amp; local transport</t>
        </is>
      </c>
      <c r="B14" s="16" t="inlineStr"/>
      <c r="C14" s="17" t="n"/>
      <c r="D14" s="17" t="n"/>
      <c r="E14" s="17" t="n"/>
    </row>
    <row r="15">
      <c r="A15" s="16" t="inlineStr">
        <is>
          <t>Yield / scrap allowance</t>
        </is>
      </c>
      <c r="B15" s="16" t="inlineStr"/>
      <c r="C15" s="17" t="n"/>
      <c r="D15" s="17" t="n"/>
      <c r="E15" s="17" t="n"/>
    </row>
    <row r="16">
      <c r="A16" s="16" t="inlineStr">
        <is>
          <t>Warranty / returns allowance</t>
        </is>
      </c>
      <c r="B16" s="16" t="inlineStr"/>
      <c r="C16" s="17" t="n"/>
      <c r="D16" s="17" t="n"/>
      <c r="E16" s="17" t="n"/>
    </row>
    <row r="17">
      <c r="A17" s="16" t="inlineStr">
        <is>
          <t>Other (rename)</t>
        </is>
      </c>
      <c r="B17" s="16" t="inlineStr"/>
      <c r="C17" s="17" t="n"/>
      <c r="D17" s="17" t="n"/>
      <c r="E17" s="17" t="n"/>
    </row>
    <row r="18">
      <c r="A18" s="28" t="inlineStr">
        <is>
          <t>Adders subtotal</t>
        </is>
      </c>
      <c r="B18" s="28" t="inlineStr">
        <is>
          <t>Sum of the adders above</t>
        </is>
      </c>
      <c r="C18" s="29">
        <f>SUM(C11:C17)</f>
        <v/>
      </c>
      <c r="D18" s="29">
        <f>SUM(D11:D17)</f>
        <v/>
      </c>
      <c r="E18" s="29">
        <f>SUM(E11:E17)</f>
        <v/>
      </c>
    </row>
    <row r="19">
      <c r="A19" s="16" t="inlineStr">
        <is>
          <t>NRE amortisation volume (units)</t>
        </is>
      </c>
      <c r="B19" s="16" t="inlineStr">
        <is>
          <t>Units you spread NRE over</t>
        </is>
      </c>
      <c r="C19" s="17" t="n"/>
      <c r="D19" s="17" t="n"/>
      <c r="E19" s="17" t="n"/>
    </row>
    <row r="20">
      <c r="A20" s="28" t="inlineStr">
        <is>
          <t>NRE per unit</t>
        </is>
      </c>
      <c r="B20" s="28" t="inlineStr">
        <is>
          <t>NRE total ÷ amortisation units</t>
        </is>
      </c>
      <c r="C20" s="29">
        <f>IF(AND(ISNUMBER(C19),N(C19)&gt;0),NRE!$E$20/C19,"")</f>
        <v/>
      </c>
      <c r="D20" s="29">
        <f>IF(AND(ISNUMBER(D19),N(D19)&gt;0),NRE!$E$20/D19,"")</f>
        <v/>
      </c>
      <c r="E20" s="29">
        <f>IF(AND(ISNUMBER(E19),N(E19)&gt;0),NRE!$E$20/E19,"")</f>
        <v/>
      </c>
    </row>
    <row r="21">
      <c r="A21" s="30" t="inlineStr">
        <is>
          <t>Landed unit cost</t>
        </is>
      </c>
      <c r="B21" s="31" t="inlineStr">
        <is>
          <t>BOM + adders + NRE per unit</t>
        </is>
      </c>
      <c r="C21" s="29">
        <f>SUM(C10,C18,C20)</f>
        <v/>
      </c>
      <c r="D21" s="29">
        <f>SUM(D10,D18,D20)</f>
        <v/>
      </c>
      <c r="E21" s="29">
        <f>SUM(E10,E18,E20)</f>
        <v/>
      </c>
    </row>
    <row r="22">
      <c r="A22" s="16" t="inlineStr">
        <is>
          <t>Target unit cost</t>
        </is>
      </c>
      <c r="B22" s="16" t="inlineStr">
        <is>
          <t>Your target from the product brief</t>
        </is>
      </c>
      <c r="C22" s="17" t="n"/>
      <c r="D22" s="17" t="n"/>
      <c r="E22" s="17" t="n"/>
    </row>
    <row r="23">
      <c r="A23" s="28" t="inlineStr">
        <is>
          <t>Gap: landed − target</t>
        </is>
      </c>
      <c r="B23" s="28" t="inlineStr">
        <is>
          <t>Positive means over target</t>
        </is>
      </c>
      <c r="C23" s="29">
        <f>IF(ISNUMBER(C22),C21-C22,"")</f>
        <v/>
      </c>
      <c r="D23" s="29">
        <f>IF(ISNUMBER(D22),D21-D22,"")</f>
        <v/>
      </c>
      <c r="E23" s="29">
        <f>IF(ISNUMBER(E22),E21-E22,"")</f>
        <v/>
      </c>
    </row>
    <row r="25">
      <c r="A25" s="6" t="inlineStr">
        <is>
          <t>Assumptions behind the adders:</t>
        </is>
      </c>
    </row>
    <row r="26">
      <c r="A26" s="6" t="inlineStr">
        <is>
          <t>Not included / open questions:</t>
        </is>
      </c>
    </row>
    <row r="28">
      <c r="A28" s="8" t="inlineStr">
        <is>
          <t>Light-orange cells are formulas. Confirm freight, duty, and tax treatment with your forwarder and accountant.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2026-10-07T19:55:01Z</dcterms:created>
  <dcterms:modified xmlns:dcterms="http://purl.org/dc/terms/" xmlns:xsi="http://www.w3.org/2001/XMLSchema-instance" xsi:type="dcterms:W3CDTF">2026-10-07T19:55:01Z</dcterms:modified>
</cp:coreProperties>
</file>